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0" yWindow="135" windowWidth="21840" windowHeight="9780"/>
  </bookViews>
  <sheets>
    <sheet name="Levantamento de Preços" sheetId="1" r:id="rId1"/>
    <sheet name="Diferença Percentual" sheetId="2" r:id="rId2"/>
  </sheets>
  <definedNames>
    <definedName name="_xlnm._FilterDatabase" localSheetId="0" hidden="1">'Levantamento de Preços'!$B$6:$L$74</definedName>
    <definedName name="_xlnm.Print_Area" localSheetId="0">'Levantamento de Preços'!$A$2:$L$63</definedName>
  </definedNames>
  <calcPr calcId="125725"/>
</workbook>
</file>

<file path=xl/calcChain.xml><?xml version="1.0" encoding="utf-8"?>
<calcChain xmlns="http://schemas.openxmlformats.org/spreadsheetml/2006/main">
  <c r="N7" i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7"/>
  <c r="N38"/>
  <c r="N39"/>
  <c r="N40"/>
  <c r="N41"/>
  <c r="N42"/>
  <c r="N43"/>
  <c r="N44"/>
  <c r="N45"/>
  <c r="N46"/>
  <c r="N47"/>
  <c r="N48"/>
  <c r="N49"/>
  <c r="N50"/>
  <c r="N51"/>
  <c r="N52"/>
  <c r="N53"/>
  <c r="N36"/>
  <c r="B3" i="2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L7" i="1" l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6"/>
  <c r="L37"/>
  <c r="L38"/>
  <c r="L39"/>
  <c r="L40"/>
  <c r="L41"/>
  <c r="L42"/>
  <c r="L43"/>
  <c r="L44"/>
  <c r="L45"/>
  <c r="L46"/>
  <c r="L47"/>
  <c r="L48"/>
  <c r="L49"/>
  <c r="L50"/>
  <c r="L51"/>
  <c r="L52"/>
  <c r="L53"/>
</calcChain>
</file>

<file path=xl/sharedStrings.xml><?xml version="1.0" encoding="utf-8"?>
<sst xmlns="http://schemas.openxmlformats.org/spreadsheetml/2006/main" count="308" uniqueCount="114">
  <si>
    <t>Rede Top</t>
  </si>
  <si>
    <t>Carol</t>
  </si>
  <si>
    <t>Archer</t>
  </si>
  <si>
    <t>Preços por Supermercados</t>
  </si>
  <si>
    <t>Marca</t>
  </si>
  <si>
    <t>Produto</t>
  </si>
  <si>
    <t>Otto</t>
  </si>
  <si>
    <t>Arcor</t>
  </si>
  <si>
    <t>Garoto</t>
  </si>
  <si>
    <t>Kinder</t>
  </si>
  <si>
    <t>Lacta</t>
  </si>
  <si>
    <t>Nestlé</t>
  </si>
  <si>
    <t>Neugebauer</t>
  </si>
  <si>
    <t>Talento</t>
  </si>
  <si>
    <t>Ferrero Rocher</t>
  </si>
  <si>
    <t>Qtde &amp;
Peso</t>
  </si>
  <si>
    <t>Descrição</t>
  </si>
  <si>
    <t>Barra de Chocolate</t>
  </si>
  <si>
    <t>Caixa de Chocolate</t>
  </si>
  <si>
    <t>Ovo de Páscoa</t>
  </si>
  <si>
    <t>Chocolate Branco / Ao Leite / Amargo</t>
  </si>
  <si>
    <t>Rafaello</t>
  </si>
  <si>
    <t>Garotices</t>
  </si>
  <si>
    <t>Bis ao Leite</t>
  </si>
  <si>
    <t>Favoritos</t>
  </si>
  <si>
    <t>Especialidades</t>
  </si>
  <si>
    <t>Duo / Classic / Prestígio &amp; Outros</t>
  </si>
  <si>
    <t>Tortuguita c/ Headphone</t>
  </si>
  <si>
    <t>Ao Leite</t>
  </si>
  <si>
    <t>Ao Leite c/ Pedaços de Avelã</t>
  </si>
  <si>
    <t>Gran Collection</t>
  </si>
  <si>
    <t>Baton ao Leite</t>
  </si>
  <si>
    <t>Serenata</t>
  </si>
  <si>
    <t>Barbie / Superheróis</t>
  </si>
  <si>
    <t>Laka</t>
  </si>
  <si>
    <t>Diamante Negro</t>
  </si>
  <si>
    <t>Bis Black / Oreo</t>
  </si>
  <si>
    <t>Sonho de Valsa</t>
  </si>
  <si>
    <t>Bis</t>
  </si>
  <si>
    <t>Ouro Branco</t>
  </si>
  <si>
    <t>Alpino</t>
  </si>
  <si>
    <t>Clássico</t>
  </si>
  <si>
    <t>Galak</t>
  </si>
  <si>
    <t>Prestígio</t>
  </si>
  <si>
    <t>Kit Kat</t>
  </si>
  <si>
    <t>Valor mais Baixo</t>
  </si>
  <si>
    <t>Valor mais Alto</t>
  </si>
  <si>
    <t>Avelã / Doce de Leite / Castanhã &amp; Outros</t>
  </si>
  <si>
    <t>Chocolate Branco / Negresco / Ao Leite</t>
  </si>
  <si>
    <t>Maior Diferença</t>
  </si>
  <si>
    <t>Supermercado</t>
  </si>
  <si>
    <t>Endereço</t>
  </si>
  <si>
    <t>Rua Anfilóquio Nunes Pires, nº 477, Bairro Figueira, Gaspar/SC.</t>
  </si>
  <si>
    <t>Archer:</t>
  </si>
  <si>
    <t>Carol:</t>
  </si>
  <si>
    <t>Otto:</t>
  </si>
  <si>
    <t>Rede Top:</t>
  </si>
  <si>
    <t>Av. Frei Godofredo, nº 1470, Bairro Santa Terezinha, Gaspar/SC.</t>
  </si>
  <si>
    <t>Rod. Jorge Lacerda, nº 563, Bairro Sete de Setembro, Gaspar/SC.</t>
  </si>
  <si>
    <t>Rua Industrial L. Schmalz, nº 55, Bairro Sete de Setembro, Gaspar/SC.</t>
  </si>
  <si>
    <t>Av. Frei Godofredo, nº 689, Bairro Santa Terezinha, Gaspar/SC.</t>
  </si>
  <si>
    <t>Laka / Oreo / Ao Leite &amp; Outros</t>
  </si>
  <si>
    <t>Negresco / Crocante &amp; Outros</t>
  </si>
  <si>
    <t>LISTA DOS SUPERMERCADOS ONDE FOI REALIZADA A PESQUISA DE PREÇOS</t>
  </si>
  <si>
    <t>Os menores preços foram destacados na cor verde.</t>
  </si>
  <si>
    <t>Komprão</t>
  </si>
  <si>
    <t>Preceiro</t>
  </si>
  <si>
    <t xml:space="preserve">Komprão:  </t>
  </si>
  <si>
    <t xml:space="preserve">Av. Dep. Franscisco </t>
  </si>
  <si>
    <t>Mastella, n° 624, Bairro Santa Terezinha, Gaspar/SC</t>
  </si>
  <si>
    <t>Gaspar</t>
  </si>
  <si>
    <t xml:space="preserve">Ao Leite </t>
  </si>
  <si>
    <t>90g</t>
  </si>
  <si>
    <t>x</t>
  </si>
  <si>
    <t>126g</t>
  </si>
  <si>
    <t>251g</t>
  </si>
  <si>
    <t>250,6g</t>
  </si>
  <si>
    <t>250g</t>
  </si>
  <si>
    <t>100g</t>
  </si>
  <si>
    <t>337g</t>
  </si>
  <si>
    <t>185g</t>
  </si>
  <si>
    <t>170g</t>
  </si>
  <si>
    <t>225g</t>
  </si>
  <si>
    <t>365g</t>
  </si>
  <si>
    <t>350g</t>
  </si>
  <si>
    <t>166g</t>
  </si>
  <si>
    <t>318g</t>
  </si>
  <si>
    <r>
      <rPr>
        <b/>
        <u/>
        <sz val="30"/>
        <color theme="1"/>
        <rFont val="Calibri"/>
        <family val="2"/>
        <scheme val="minor"/>
      </rPr>
      <t>Pesquisa de Preços de Chocolates - Páscoa 2021</t>
    </r>
    <r>
      <rPr>
        <b/>
        <sz val="30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A presente pesquisa foi realizada durante o periodo de 23/03/2021, contendo </t>
    </r>
    <r>
      <rPr>
        <u/>
        <sz val="12"/>
        <color theme="1"/>
        <rFont val="Calibri"/>
        <family val="2"/>
        <scheme val="minor"/>
      </rPr>
      <t>SOMENTE</t>
    </r>
    <r>
      <rPr>
        <sz val="12"/>
        <color theme="1"/>
        <rFont val="Calibri"/>
        <family val="2"/>
        <scheme val="minor"/>
      </rPr>
      <t xml:space="preserve"> os produtos que estavam disponíveis nos estabelecimentos comerciais durante o referido período. Dito isto, cumpre esclarecer, também, que os preços aqui expostos são meramente informativos e estão sujeitos a variações, sem aviso prévio.</t>
    </r>
  </si>
  <si>
    <t>257g</t>
  </si>
  <si>
    <t>Unicórnio/ dino ovo</t>
  </si>
  <si>
    <t>210g</t>
  </si>
  <si>
    <t>150g</t>
  </si>
  <si>
    <t>300g</t>
  </si>
  <si>
    <t>176g</t>
  </si>
  <si>
    <t>Diamante Negro com Laka</t>
  </si>
  <si>
    <t>500g</t>
  </si>
  <si>
    <t>560g</t>
  </si>
  <si>
    <t>241g</t>
  </si>
  <si>
    <t>Kinder Ovo - miraculous</t>
  </si>
  <si>
    <t>Kinder Ovo - Pj Marks</t>
  </si>
  <si>
    <t>332g</t>
  </si>
  <si>
    <t>227g</t>
  </si>
  <si>
    <t>175g</t>
  </si>
  <si>
    <t>unicórnio/patrulha canina &amp; Outros</t>
  </si>
  <si>
    <t>359g</t>
  </si>
  <si>
    <t>207g</t>
  </si>
  <si>
    <t>196,5g</t>
  </si>
  <si>
    <t>277g</t>
  </si>
  <si>
    <t>357g</t>
  </si>
  <si>
    <t>120g</t>
  </si>
  <si>
    <t>Tradicional</t>
  </si>
  <si>
    <t>Tortuguita ao leite</t>
  </si>
  <si>
    <t>Hotwheels /vingadores / Etc</t>
  </si>
  <si>
    <t>Kinder Ovo - oceano encantado/Natoons/Etc</t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</si>
</sst>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u/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104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8" fontId="0" fillId="5" borderId="1" xfId="0" applyNumberFormat="1" applyFill="1" applyBorder="1" applyAlignment="1">
      <alignment horizontal="center" vertical="center" wrapText="1"/>
    </xf>
    <xf numFmtId="8" fontId="0" fillId="5" borderId="1" xfId="0" applyNumberFormat="1" applyFill="1" applyBorder="1" applyAlignment="1">
      <alignment horizontal="center" vertical="center"/>
    </xf>
    <xf numFmtId="8" fontId="0" fillId="6" borderId="1" xfId="0" applyNumberFormat="1" applyFill="1" applyBorder="1" applyAlignment="1">
      <alignment horizontal="center" vertical="center" wrapText="1"/>
    </xf>
    <xf numFmtId="8" fontId="0" fillId="6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8" fontId="7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8" fontId="0" fillId="0" borderId="0" xfId="0" applyNumberForma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8" fontId="0" fillId="3" borderId="1" xfId="0" applyNumberForma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8" fontId="0" fillId="7" borderId="0" xfId="0" applyNumberFormat="1" applyFill="1" applyBorder="1" applyAlignment="1">
      <alignment horizontal="center" vertical="center" wrapText="1"/>
    </xf>
    <xf numFmtId="10" fontId="1" fillId="7" borderId="0" xfId="0" applyNumberFormat="1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8" fontId="0" fillId="7" borderId="1" xfId="0" applyNumberForma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8" fontId="1" fillId="7" borderId="2" xfId="0" applyNumberFormat="1" applyFont="1" applyFill="1" applyBorder="1" applyAlignment="1">
      <alignment horizontal="center" vertical="center" wrapText="1"/>
    </xf>
    <xf numFmtId="10" fontId="1" fillId="7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8" fontId="0" fillId="0" borderId="2" xfId="0" applyNumberForma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8" fontId="1" fillId="4" borderId="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8" fontId="0" fillId="3" borderId="2" xfId="0" applyNumberFormat="1" applyFill="1" applyBorder="1" applyAlignment="1" applyProtection="1">
      <alignment horizontal="center" vertical="center" wrapText="1"/>
      <protection locked="0"/>
    </xf>
    <xf numFmtId="10" fontId="1" fillId="3" borderId="2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10" fontId="1" fillId="4" borderId="4" xfId="0" applyNumberFormat="1" applyFont="1" applyFill="1" applyBorder="1" applyAlignment="1">
      <alignment horizontal="center" vertical="center" wrapText="1"/>
    </xf>
    <xf numFmtId="10" fontId="1" fillId="4" borderId="5" xfId="0" applyNumberFormat="1" applyFont="1" applyFill="1" applyBorder="1" applyAlignment="1">
      <alignment horizontal="center" vertical="center" wrapText="1"/>
    </xf>
    <xf numFmtId="8" fontId="0" fillId="8" borderId="6" xfId="0" applyNumberFormat="1" applyFill="1" applyBorder="1" applyAlignment="1">
      <alignment horizontal="center" vertical="center" wrapText="1"/>
    </xf>
    <xf numFmtId="8" fontId="0" fillId="8" borderId="7" xfId="0" applyNumberFormat="1" applyFill="1" applyBorder="1" applyAlignment="1">
      <alignment horizontal="center" vertical="center" wrapText="1"/>
    </xf>
    <xf numFmtId="8" fontId="0" fillId="8" borderId="8" xfId="0" applyNumberForma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left" vertical="center" wrapText="1"/>
      <protection locked="0"/>
    </xf>
    <xf numFmtId="8" fontId="0" fillId="9" borderId="1" xfId="0" applyNumberFormat="1" applyFill="1" applyBorder="1" applyAlignment="1">
      <alignment horizontal="center"/>
    </xf>
    <xf numFmtId="8" fontId="0" fillId="10" borderId="1" xfId="0" applyNumberFormat="1" applyFill="1" applyBorder="1" applyAlignment="1">
      <alignment horizontal="center" vertical="center"/>
    </xf>
    <xf numFmtId="8" fontId="0" fillId="8" borderId="1" xfId="0" applyNumberFormat="1" applyFill="1" applyBorder="1" applyAlignment="1">
      <alignment horizontal="center" vertical="center"/>
    </xf>
    <xf numFmtId="8" fontId="0" fillId="8" borderId="1" xfId="0" applyNumberFormat="1" applyFill="1" applyBorder="1" applyAlignment="1">
      <alignment horizontal="center"/>
    </xf>
  </cellXfs>
  <cellStyles count="1">
    <cellStyle name="Normal" xfId="0" builtinId="0"/>
  </cellStyles>
  <dxfs count="4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EDEDE"/>
        </patternFill>
      </fill>
    </dxf>
  </dxfs>
  <tableStyles count="0" defaultTableStyle="TableStyleMedium9" defaultPivotStyle="PivotStyleLight16"/>
  <colors>
    <mruColors>
      <color rgb="FF92D050"/>
      <color rgb="FF010441"/>
      <color rgb="FF6197D9"/>
      <color rgb="FF010557"/>
      <color rgb="FFDEDEDE"/>
      <color rgb="FFECECEC"/>
      <color rgb="FF0C0256"/>
      <color rgb="FF00194C"/>
      <color rgb="FF001746"/>
      <color rgb="FF6E99E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935131</xdr:colOff>
      <xdr:row>55</xdr:row>
      <xdr:rowOff>321609</xdr:rowOff>
    </xdr:from>
    <xdr:to>
      <xdr:col>3</xdr:col>
      <xdr:colOff>1384256</xdr:colOff>
      <xdr:row>55</xdr:row>
      <xdr:rowOff>1220106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9581" y="13980459"/>
          <a:ext cx="1687375" cy="898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N88"/>
  <sheetViews>
    <sheetView showGridLines="0" tabSelected="1" topLeftCell="B2" workbookViewId="0">
      <selection activeCell="F53" sqref="F53"/>
    </sheetView>
  </sheetViews>
  <sheetFormatPr defaultRowHeight="15"/>
  <cols>
    <col min="1" max="1" width="4.7109375" style="3" hidden="1" customWidth="1"/>
    <col min="2" max="2" width="15" style="1" customWidth="1"/>
    <col min="3" max="3" width="18.5703125" style="1" customWidth="1"/>
    <col min="4" max="4" width="40.5703125" style="60" bestFit="1" customWidth="1"/>
    <col min="5" max="5" width="8.7109375" style="17" customWidth="1"/>
    <col min="6" max="11" width="12.7109375" style="15" customWidth="1"/>
    <col min="12" max="12" width="12.7109375" style="16" customWidth="1"/>
    <col min="13" max="13" width="4.7109375" style="1" hidden="1" customWidth="1"/>
    <col min="14" max="14" width="9.140625" style="1" hidden="1" customWidth="1"/>
    <col min="15" max="16384" width="9.140625" style="1"/>
  </cols>
  <sheetData>
    <row r="1" spans="1:14" hidden="1">
      <c r="A1" s="22"/>
      <c r="B1" s="23"/>
      <c r="C1" s="23"/>
      <c r="D1" s="51"/>
      <c r="E1" s="24"/>
      <c r="F1" s="25"/>
      <c r="G1" s="25"/>
      <c r="H1" s="25"/>
      <c r="I1" s="25"/>
      <c r="J1" s="25"/>
      <c r="K1" s="25"/>
      <c r="L1" s="26"/>
      <c r="M1" s="23"/>
    </row>
    <row r="2" spans="1:14" ht="100.5" customHeight="1">
      <c r="A2" s="22"/>
      <c r="B2" s="67" t="s">
        <v>87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23"/>
    </row>
    <row r="3" spans="1:14" s="18" customFormat="1" hidden="1">
      <c r="A3" s="22"/>
      <c r="B3" s="34"/>
      <c r="C3" s="34"/>
      <c r="D3" s="52"/>
      <c r="E3" s="34"/>
      <c r="F3" s="35"/>
      <c r="G3" s="35"/>
      <c r="H3" s="35"/>
      <c r="I3" s="35"/>
      <c r="J3" s="35"/>
      <c r="K3" s="35"/>
      <c r="L3" s="36"/>
      <c r="M3" s="27"/>
    </row>
    <row r="4" spans="1:14" ht="18.95" customHeight="1">
      <c r="A4" s="22"/>
      <c r="B4" s="65" t="s">
        <v>4</v>
      </c>
      <c r="C4" s="65" t="s">
        <v>5</v>
      </c>
      <c r="D4" s="65" t="s">
        <v>16</v>
      </c>
      <c r="E4" s="65" t="s">
        <v>15</v>
      </c>
      <c r="F4" s="69" t="s">
        <v>3</v>
      </c>
      <c r="G4" s="69"/>
      <c r="H4" s="69"/>
      <c r="I4" s="69"/>
      <c r="J4" s="69"/>
      <c r="K4" s="69"/>
      <c r="L4" s="70" t="s">
        <v>49</v>
      </c>
      <c r="M4" s="23"/>
    </row>
    <row r="5" spans="1:14" ht="18.95" customHeight="1" thickBot="1">
      <c r="A5" s="22"/>
      <c r="B5" s="66"/>
      <c r="C5" s="66"/>
      <c r="D5" s="66"/>
      <c r="E5" s="66"/>
      <c r="F5" s="46" t="s">
        <v>2</v>
      </c>
      <c r="G5" s="46" t="s">
        <v>1</v>
      </c>
      <c r="H5" s="46" t="s">
        <v>66</v>
      </c>
      <c r="I5" s="46" t="s">
        <v>6</v>
      </c>
      <c r="J5" s="46" t="s">
        <v>0</v>
      </c>
      <c r="K5" s="46" t="s">
        <v>65</v>
      </c>
      <c r="L5" s="71"/>
      <c r="M5" s="23"/>
    </row>
    <row r="6" spans="1:14" ht="15.75" hidden="1" thickTop="1">
      <c r="A6" s="22"/>
      <c r="B6" s="42"/>
      <c r="C6" s="42"/>
      <c r="D6" s="53"/>
      <c r="E6" s="43"/>
      <c r="F6" s="44"/>
      <c r="G6" s="44"/>
      <c r="H6" s="44"/>
      <c r="I6" s="44"/>
      <c r="J6" s="44"/>
      <c r="K6" s="44"/>
      <c r="L6" s="45"/>
      <c r="M6" s="23"/>
    </row>
    <row r="7" spans="1:14" ht="15.75" thickTop="1">
      <c r="A7" s="22">
        <v>1</v>
      </c>
      <c r="B7" s="19" t="s">
        <v>12</v>
      </c>
      <c r="C7" s="19" t="s">
        <v>17</v>
      </c>
      <c r="D7" s="75" t="s">
        <v>71</v>
      </c>
      <c r="E7" s="20" t="s">
        <v>72</v>
      </c>
      <c r="F7" s="77">
        <v>3.79</v>
      </c>
      <c r="G7" s="21" t="s">
        <v>73</v>
      </c>
      <c r="H7" s="77">
        <v>3.19</v>
      </c>
      <c r="I7" s="21">
        <v>3.71</v>
      </c>
      <c r="J7" s="76">
        <v>3.69</v>
      </c>
      <c r="K7" s="21">
        <v>3.19</v>
      </c>
      <c r="L7" s="31">
        <f>SUM('Diferença Percentual'!C3-'Diferença Percentual'!B3)/'Diferença Percentual'!C3</f>
        <v>0.15831134564643801</v>
      </c>
      <c r="M7" s="23"/>
      <c r="N7" s="15">
        <f t="shared" ref="N7:N33" si="0">MIN(F7:K7)</f>
        <v>3.19</v>
      </c>
    </row>
    <row r="8" spans="1:14">
      <c r="A8" s="22">
        <v>2</v>
      </c>
      <c r="B8" s="19" t="s">
        <v>11</v>
      </c>
      <c r="C8" s="19" t="s">
        <v>17</v>
      </c>
      <c r="D8" s="75" t="s">
        <v>26</v>
      </c>
      <c r="E8" s="20" t="s">
        <v>72</v>
      </c>
      <c r="F8" s="77">
        <v>3.79</v>
      </c>
      <c r="G8" s="21">
        <v>3.97</v>
      </c>
      <c r="H8" s="77">
        <v>4.1900000000000004</v>
      </c>
      <c r="I8" s="21">
        <v>4.59</v>
      </c>
      <c r="J8" s="76">
        <v>3.89</v>
      </c>
      <c r="K8" s="21">
        <v>3.79</v>
      </c>
      <c r="L8" s="31">
        <f>SUM('Diferença Percentual'!C4-'Diferença Percentual'!B4)/'Diferença Percentual'!C4</f>
        <v>0.17429193899782131</v>
      </c>
      <c r="M8" s="23"/>
      <c r="N8" s="15">
        <f t="shared" si="0"/>
        <v>3.79</v>
      </c>
    </row>
    <row r="9" spans="1:14">
      <c r="A9" s="22">
        <v>3</v>
      </c>
      <c r="B9" s="19" t="s">
        <v>10</v>
      </c>
      <c r="C9" s="19" t="s">
        <v>17</v>
      </c>
      <c r="D9" s="75" t="s">
        <v>61</v>
      </c>
      <c r="E9" s="20" t="s">
        <v>72</v>
      </c>
      <c r="F9" s="77">
        <v>3.98</v>
      </c>
      <c r="G9" s="21">
        <v>3.97</v>
      </c>
      <c r="H9" s="77">
        <v>4.49</v>
      </c>
      <c r="I9" s="21">
        <v>4.3899999999999997</v>
      </c>
      <c r="J9" s="76">
        <v>3.99</v>
      </c>
      <c r="K9" s="21">
        <v>3.95</v>
      </c>
      <c r="L9" s="31">
        <f>SUM('Diferença Percentual'!C5-'Diferença Percentual'!B5)/'Diferença Percentual'!C5</f>
        <v>0.12026726057906459</v>
      </c>
      <c r="M9" s="23"/>
      <c r="N9" s="15">
        <f t="shared" si="0"/>
        <v>3.95</v>
      </c>
    </row>
    <row r="10" spans="1:14">
      <c r="A10" s="22">
        <v>4</v>
      </c>
      <c r="B10" s="19" t="s">
        <v>8</v>
      </c>
      <c r="C10" s="19" t="s">
        <v>17</v>
      </c>
      <c r="D10" s="75" t="s">
        <v>62</v>
      </c>
      <c r="E10" s="20" t="s">
        <v>72</v>
      </c>
      <c r="F10" s="77">
        <v>3.99</v>
      </c>
      <c r="G10" s="21">
        <v>3.97</v>
      </c>
      <c r="H10" s="77">
        <v>4.09</v>
      </c>
      <c r="I10" s="21" t="s">
        <v>73</v>
      </c>
      <c r="J10" s="76">
        <v>3.99</v>
      </c>
      <c r="K10" s="21">
        <v>3.69</v>
      </c>
      <c r="L10" s="31">
        <f>SUM('Diferença Percentual'!C6-'Diferença Percentual'!B6)/'Diferença Percentual'!C6</f>
        <v>9.7799511002444967E-2</v>
      </c>
      <c r="M10" s="23"/>
      <c r="N10" s="15">
        <f t="shared" si="0"/>
        <v>3.69</v>
      </c>
    </row>
    <row r="11" spans="1:14">
      <c r="A11" s="22">
        <v>5</v>
      </c>
      <c r="B11" s="19" t="s">
        <v>10</v>
      </c>
      <c r="C11" s="19" t="s">
        <v>18</v>
      </c>
      <c r="D11" s="75" t="s">
        <v>23</v>
      </c>
      <c r="E11" s="20" t="s">
        <v>74</v>
      </c>
      <c r="F11" s="77">
        <v>3.99</v>
      </c>
      <c r="G11" s="21">
        <v>3.97</v>
      </c>
      <c r="H11" s="77">
        <v>3.99</v>
      </c>
      <c r="I11" s="21">
        <v>4.99</v>
      </c>
      <c r="J11" s="76">
        <v>4.99</v>
      </c>
      <c r="K11" s="21">
        <v>3.69</v>
      </c>
      <c r="L11" s="31">
        <f>SUM('Diferença Percentual'!C7-'Diferença Percentual'!B7)/'Diferença Percentual'!C7</f>
        <v>0.26052104208416837</v>
      </c>
      <c r="M11" s="23"/>
      <c r="N11" s="15">
        <f t="shared" si="0"/>
        <v>3.69</v>
      </c>
    </row>
    <row r="12" spans="1:14">
      <c r="A12" s="22">
        <v>6</v>
      </c>
      <c r="B12" s="19" t="s">
        <v>11</v>
      </c>
      <c r="C12" s="19" t="s">
        <v>18</v>
      </c>
      <c r="D12" s="75" t="s">
        <v>25</v>
      </c>
      <c r="E12" s="20" t="s">
        <v>75</v>
      </c>
      <c r="F12" s="77">
        <v>8.7899999999999991</v>
      </c>
      <c r="G12" s="21">
        <v>8.77</v>
      </c>
      <c r="H12" s="78">
        <v>7.49</v>
      </c>
      <c r="I12" s="21">
        <v>7.99</v>
      </c>
      <c r="J12" s="76">
        <v>8.99</v>
      </c>
      <c r="K12" s="21">
        <v>7.99</v>
      </c>
      <c r="L12" s="31">
        <f>SUM('Diferença Percentual'!C8-'Diferença Percentual'!B8)/'Diferença Percentual'!C8</f>
        <v>0.16685205784204671</v>
      </c>
      <c r="M12" s="23"/>
      <c r="N12" s="15">
        <f t="shared" si="0"/>
        <v>7.49</v>
      </c>
    </row>
    <row r="13" spans="1:14">
      <c r="A13" s="22">
        <v>7</v>
      </c>
      <c r="B13" s="19" t="s">
        <v>10</v>
      </c>
      <c r="C13" s="19" t="s">
        <v>18</v>
      </c>
      <c r="D13" s="75" t="s">
        <v>24</v>
      </c>
      <c r="E13" s="20" t="s">
        <v>76</v>
      </c>
      <c r="F13" s="77">
        <v>8.98</v>
      </c>
      <c r="G13" s="21" t="s">
        <v>73</v>
      </c>
      <c r="H13" s="77">
        <v>8.99</v>
      </c>
      <c r="I13" s="21" t="s">
        <v>73</v>
      </c>
      <c r="J13" s="76">
        <v>8.99</v>
      </c>
      <c r="K13" s="21">
        <v>8.89</v>
      </c>
      <c r="L13" s="31">
        <f>SUM('Diferença Percentual'!C9-'Diferença Percentual'!B9)/'Diferença Percentual'!C9</f>
        <v>1.1123470522803075E-2</v>
      </c>
      <c r="M13" s="23"/>
      <c r="N13" s="15">
        <f t="shared" si="0"/>
        <v>8.89</v>
      </c>
    </row>
    <row r="14" spans="1:14">
      <c r="A14" s="22">
        <v>8</v>
      </c>
      <c r="B14" s="19" t="s">
        <v>8</v>
      </c>
      <c r="C14" s="19" t="s">
        <v>18</v>
      </c>
      <c r="D14" s="75" t="s">
        <v>22</v>
      </c>
      <c r="E14" s="20" t="s">
        <v>77</v>
      </c>
      <c r="F14" s="77">
        <v>8.2899999999999991</v>
      </c>
      <c r="G14" s="21">
        <v>8.27</v>
      </c>
      <c r="H14" s="77">
        <v>8.99</v>
      </c>
      <c r="I14" s="21">
        <v>8.99</v>
      </c>
      <c r="J14" s="76">
        <v>8.7899999999999991</v>
      </c>
      <c r="K14" s="21">
        <v>7.49</v>
      </c>
      <c r="L14" s="31">
        <f>SUM('Diferença Percentual'!C10-'Diferença Percentual'!B10)/'Diferença Percentual'!C10</f>
        <v>0.16685205784204671</v>
      </c>
      <c r="M14" s="23"/>
      <c r="N14" s="15">
        <f t="shared" si="0"/>
        <v>7.49</v>
      </c>
    </row>
    <row r="15" spans="1:14">
      <c r="A15" s="22">
        <v>9</v>
      </c>
      <c r="B15" s="19" t="s">
        <v>14</v>
      </c>
      <c r="C15" s="19" t="s">
        <v>18</v>
      </c>
      <c r="D15" s="75" t="s">
        <v>21</v>
      </c>
      <c r="E15" s="20" t="s">
        <v>72</v>
      </c>
      <c r="F15" s="77">
        <v>13.99</v>
      </c>
      <c r="G15" s="21">
        <v>13.97</v>
      </c>
      <c r="H15" s="77">
        <v>14.69</v>
      </c>
      <c r="I15" s="21" t="s">
        <v>73</v>
      </c>
      <c r="J15" s="76" t="s">
        <v>73</v>
      </c>
      <c r="K15" s="21" t="s">
        <v>73</v>
      </c>
      <c r="L15" s="31">
        <f>SUM('Diferença Percentual'!C11-'Diferença Percentual'!B11)/'Diferença Percentual'!C11</f>
        <v>4.9012933968686105E-2</v>
      </c>
      <c r="M15" s="23"/>
      <c r="N15" s="15">
        <f t="shared" si="0"/>
        <v>13.97</v>
      </c>
    </row>
    <row r="16" spans="1:14">
      <c r="A16" s="22">
        <v>10</v>
      </c>
      <c r="B16" s="19" t="s">
        <v>14</v>
      </c>
      <c r="C16" s="19" t="s">
        <v>18</v>
      </c>
      <c r="D16" s="54" t="s">
        <v>110</v>
      </c>
      <c r="E16" s="20" t="s">
        <v>78</v>
      </c>
      <c r="F16" s="77">
        <v>15.99</v>
      </c>
      <c r="G16" s="21" t="s">
        <v>73</v>
      </c>
      <c r="H16" s="77">
        <v>18.489999999999998</v>
      </c>
      <c r="I16" s="21" t="s">
        <v>73</v>
      </c>
      <c r="J16" s="76">
        <v>15.9</v>
      </c>
      <c r="K16" s="21">
        <v>14.99</v>
      </c>
      <c r="L16" s="31">
        <f>SUM('Diferença Percentual'!C12-'Diferença Percentual'!B12)/'Diferença Percentual'!C12</f>
        <v>0.1892915089237425</v>
      </c>
      <c r="M16" s="23"/>
      <c r="N16" s="15">
        <f t="shared" si="0"/>
        <v>14.99</v>
      </c>
    </row>
    <row r="17" spans="1:14">
      <c r="A17" s="22">
        <v>14</v>
      </c>
      <c r="B17" s="19" t="s">
        <v>11</v>
      </c>
      <c r="C17" s="19" t="s">
        <v>19</v>
      </c>
      <c r="D17" s="54" t="s">
        <v>40</v>
      </c>
      <c r="E17" s="20" t="s">
        <v>79</v>
      </c>
      <c r="F17" s="78">
        <v>34.89</v>
      </c>
      <c r="G17" s="21" t="s">
        <v>73</v>
      </c>
      <c r="H17" s="77">
        <v>39.9</v>
      </c>
      <c r="I17" s="21">
        <v>38.29</v>
      </c>
      <c r="J17" s="76">
        <v>34.9</v>
      </c>
      <c r="K17" s="21">
        <v>42.9</v>
      </c>
      <c r="L17" s="31">
        <f>SUM('Diferença Percentual'!C16-'Diferença Percentual'!B16)/'Diferença Percentual'!C16</f>
        <v>0.18671328671328669</v>
      </c>
      <c r="M17" s="23"/>
      <c r="N17" s="15">
        <f t="shared" si="0"/>
        <v>34.89</v>
      </c>
    </row>
    <row r="18" spans="1:14">
      <c r="A18" s="22">
        <v>15</v>
      </c>
      <c r="B18" s="19" t="s">
        <v>11</v>
      </c>
      <c r="C18" s="19" t="s">
        <v>19</v>
      </c>
      <c r="D18" s="54" t="s">
        <v>40</v>
      </c>
      <c r="E18" s="20" t="s">
        <v>80</v>
      </c>
      <c r="F18" s="77">
        <v>31.49</v>
      </c>
      <c r="G18" s="21" t="s">
        <v>73</v>
      </c>
      <c r="H18" s="77">
        <v>34.9</v>
      </c>
      <c r="I18" s="21" t="s">
        <v>73</v>
      </c>
      <c r="J18" s="79">
        <v>29.9</v>
      </c>
      <c r="K18" s="21">
        <v>35.9</v>
      </c>
      <c r="L18" s="31">
        <f>SUM('Diferença Percentual'!C17-'Diferença Percentual'!B17)/'Diferença Percentual'!C17</f>
        <v>0.16713091922005571</v>
      </c>
      <c r="M18" s="23"/>
      <c r="N18" s="15">
        <f t="shared" si="0"/>
        <v>29.9</v>
      </c>
    </row>
    <row r="19" spans="1:14">
      <c r="A19" s="22">
        <v>17</v>
      </c>
      <c r="B19" s="19" t="s">
        <v>10</v>
      </c>
      <c r="C19" s="19" t="s">
        <v>19</v>
      </c>
      <c r="D19" s="54" t="s">
        <v>28</v>
      </c>
      <c r="E19" s="20" t="s">
        <v>81</v>
      </c>
      <c r="F19" s="78">
        <v>28.99</v>
      </c>
      <c r="G19" s="21">
        <v>33.270000000000003</v>
      </c>
      <c r="H19" s="77" t="s">
        <v>73</v>
      </c>
      <c r="I19" s="21" t="s">
        <v>73</v>
      </c>
      <c r="J19" s="76">
        <v>29.9</v>
      </c>
      <c r="K19" s="21">
        <v>32.9</v>
      </c>
      <c r="L19" s="31">
        <f>SUM('Diferença Percentual'!C19-'Diferença Percentual'!B19)/'Diferença Percentual'!C19</f>
        <v>0.12864442440637225</v>
      </c>
      <c r="M19" s="23"/>
      <c r="N19" s="15">
        <f t="shared" si="0"/>
        <v>28.99</v>
      </c>
    </row>
    <row r="20" spans="1:14">
      <c r="A20" s="22">
        <v>18</v>
      </c>
      <c r="B20" s="19" t="s">
        <v>14</v>
      </c>
      <c r="C20" s="19" t="s">
        <v>19</v>
      </c>
      <c r="D20" s="54" t="s">
        <v>29</v>
      </c>
      <c r="E20" s="20" t="s">
        <v>82</v>
      </c>
      <c r="F20" s="77">
        <v>69.98</v>
      </c>
      <c r="G20" s="21">
        <v>69.569999999999993</v>
      </c>
      <c r="H20" s="77">
        <v>78.900000000000006</v>
      </c>
      <c r="I20" s="21" t="s">
        <v>73</v>
      </c>
      <c r="J20" s="76">
        <v>78.900000000000006</v>
      </c>
      <c r="K20" s="21">
        <v>76.900000000000006</v>
      </c>
      <c r="L20" s="31">
        <f>SUM('Diferença Percentual'!C20-'Diferença Percentual'!B20)/'Diferença Percentual'!C20</f>
        <v>0.11825095057034235</v>
      </c>
      <c r="M20" s="23"/>
      <c r="N20" s="15">
        <f t="shared" si="0"/>
        <v>69.569999999999993</v>
      </c>
    </row>
    <row r="21" spans="1:14">
      <c r="A21" s="22">
        <v>19</v>
      </c>
      <c r="B21" s="19" t="s">
        <v>14</v>
      </c>
      <c r="C21" s="19" t="s">
        <v>19</v>
      </c>
      <c r="D21" s="54" t="s">
        <v>29</v>
      </c>
      <c r="E21" s="20" t="s">
        <v>83</v>
      </c>
      <c r="F21" s="77">
        <v>85.99</v>
      </c>
      <c r="G21" s="21">
        <v>83.57</v>
      </c>
      <c r="H21" s="77" t="s">
        <v>73</v>
      </c>
      <c r="I21" s="21" t="s">
        <v>73</v>
      </c>
      <c r="J21" s="76">
        <v>92.9</v>
      </c>
      <c r="K21" s="21" t="s">
        <v>73</v>
      </c>
      <c r="L21" s="31">
        <f>SUM('Diferença Percentual'!C21-'Diferença Percentual'!B21)/'Diferença Percentual'!C21</f>
        <v>0.10043057050592047</v>
      </c>
      <c r="M21" s="23"/>
      <c r="N21" s="15">
        <f t="shared" si="0"/>
        <v>83.57</v>
      </c>
    </row>
    <row r="22" spans="1:14">
      <c r="A22" s="22">
        <v>20</v>
      </c>
      <c r="B22" s="19" t="s">
        <v>13</v>
      </c>
      <c r="C22" s="19" t="s">
        <v>19</v>
      </c>
      <c r="D22" s="54" t="s">
        <v>47</v>
      </c>
      <c r="E22" s="20" t="s">
        <v>84</v>
      </c>
      <c r="F22" s="78">
        <v>34.99</v>
      </c>
      <c r="G22" s="21" t="s">
        <v>73</v>
      </c>
      <c r="H22" s="77">
        <v>39.9</v>
      </c>
      <c r="I22" s="21">
        <v>46.39</v>
      </c>
      <c r="J22" s="76">
        <v>36.9</v>
      </c>
      <c r="K22" s="21">
        <v>39.9</v>
      </c>
      <c r="L22" s="31">
        <f>SUM('Diferença Percentual'!C22-'Diferença Percentual'!B22)/'Diferença Percentual'!C22</f>
        <v>0.24574261694330671</v>
      </c>
      <c r="M22" s="23"/>
      <c r="N22" s="15">
        <f t="shared" si="0"/>
        <v>34.99</v>
      </c>
    </row>
    <row r="23" spans="1:14">
      <c r="A23" s="22">
        <v>21</v>
      </c>
      <c r="B23" s="19" t="s">
        <v>10</v>
      </c>
      <c r="C23" s="19" t="s">
        <v>19</v>
      </c>
      <c r="D23" s="54" t="s">
        <v>33</v>
      </c>
      <c r="E23" s="20" t="s">
        <v>85</v>
      </c>
      <c r="F23" s="78">
        <v>37.99</v>
      </c>
      <c r="G23" s="21">
        <v>43.27</v>
      </c>
      <c r="H23" s="77">
        <v>39.9</v>
      </c>
      <c r="I23" s="21" t="s">
        <v>73</v>
      </c>
      <c r="J23" s="76">
        <v>39.9</v>
      </c>
      <c r="K23" s="21">
        <v>41.9</v>
      </c>
      <c r="L23" s="31">
        <f>SUM('Diferença Percentual'!C23-'Diferença Percentual'!B23)/'Diferença Percentual'!C23</f>
        <v>0.12202449734226949</v>
      </c>
      <c r="M23" s="23"/>
      <c r="N23" s="15">
        <f t="shared" si="0"/>
        <v>37.99</v>
      </c>
    </row>
    <row r="24" spans="1:14">
      <c r="A24" s="22">
        <v>23</v>
      </c>
      <c r="B24" s="19" t="s">
        <v>8</v>
      </c>
      <c r="C24" s="19" t="s">
        <v>19</v>
      </c>
      <c r="D24" s="54" t="s">
        <v>31</v>
      </c>
      <c r="E24" s="20" t="s">
        <v>80</v>
      </c>
      <c r="F24" s="77" t="s">
        <v>73</v>
      </c>
      <c r="G24" s="21" t="s">
        <v>73</v>
      </c>
      <c r="H24" s="77" t="s">
        <v>73</v>
      </c>
      <c r="I24" s="21" t="s">
        <v>73</v>
      </c>
      <c r="J24" s="76" t="s">
        <v>73</v>
      </c>
      <c r="K24" s="21">
        <v>33.9</v>
      </c>
      <c r="L24" s="31">
        <f>SUM('Diferença Percentual'!C25-'Diferença Percentual'!B25)/'Diferença Percentual'!C25</f>
        <v>0</v>
      </c>
      <c r="M24" s="23"/>
      <c r="N24" s="15">
        <f t="shared" si="0"/>
        <v>33.9</v>
      </c>
    </row>
    <row r="25" spans="1:14">
      <c r="A25" s="22">
        <v>24</v>
      </c>
      <c r="B25" s="19" t="s">
        <v>10</v>
      </c>
      <c r="C25" s="19" t="s">
        <v>19</v>
      </c>
      <c r="D25" s="54" t="s">
        <v>38</v>
      </c>
      <c r="E25" s="20" t="s">
        <v>86</v>
      </c>
      <c r="F25" s="78">
        <v>36.99</v>
      </c>
      <c r="G25" s="21">
        <v>42.37</v>
      </c>
      <c r="H25" s="77">
        <v>39.9</v>
      </c>
      <c r="I25" s="21" t="s">
        <v>73</v>
      </c>
      <c r="J25" s="76">
        <v>39.9</v>
      </c>
      <c r="K25" s="21">
        <v>39.9</v>
      </c>
      <c r="L25" s="31">
        <f>SUM('Diferença Percentual'!C26-'Diferença Percentual'!B26)/'Diferença Percentual'!C26</f>
        <v>0.12697663441113985</v>
      </c>
      <c r="M25" s="23"/>
      <c r="N25" s="15">
        <f t="shared" si="0"/>
        <v>36.99</v>
      </c>
    </row>
    <row r="26" spans="1:14">
      <c r="A26" s="22">
        <v>25</v>
      </c>
      <c r="B26" s="19" t="s">
        <v>10</v>
      </c>
      <c r="C26" s="19" t="s">
        <v>19</v>
      </c>
      <c r="D26" s="54" t="s">
        <v>36</v>
      </c>
      <c r="E26" s="20" t="s">
        <v>88</v>
      </c>
      <c r="F26" s="78">
        <v>29.99</v>
      </c>
      <c r="G26" s="21" t="s">
        <v>73</v>
      </c>
      <c r="H26" s="77">
        <v>34.9</v>
      </c>
      <c r="I26" s="21" t="s">
        <v>73</v>
      </c>
      <c r="J26" s="76">
        <v>34.9</v>
      </c>
      <c r="K26" s="21" t="s">
        <v>73</v>
      </c>
      <c r="L26" s="31">
        <f>SUM('Diferença Percentual'!C27-'Diferença Percentual'!B27)/'Diferença Percentual'!C27</f>
        <v>0.14068767908309457</v>
      </c>
      <c r="M26" s="23"/>
      <c r="N26" s="15">
        <f t="shared" si="0"/>
        <v>29.99</v>
      </c>
    </row>
    <row r="27" spans="1:14">
      <c r="A27" s="22">
        <v>27</v>
      </c>
      <c r="B27" s="19" t="s">
        <v>8</v>
      </c>
      <c r="C27" s="19" t="s">
        <v>19</v>
      </c>
      <c r="D27" s="54" t="s">
        <v>89</v>
      </c>
      <c r="E27" s="20" t="s">
        <v>90</v>
      </c>
      <c r="F27" s="78">
        <v>25.89</v>
      </c>
      <c r="G27" s="21" t="s">
        <v>73</v>
      </c>
      <c r="H27" s="77" t="s">
        <v>73</v>
      </c>
      <c r="I27" s="21">
        <v>32.590000000000003</v>
      </c>
      <c r="J27" s="76">
        <v>29.9</v>
      </c>
      <c r="K27" s="21">
        <v>31.9</v>
      </c>
      <c r="L27" s="31">
        <f>SUM('Diferença Percentual'!C29-'Diferença Percentual'!B29)/'Diferença Percentual'!C29</f>
        <v>0.2055845351334766</v>
      </c>
      <c r="M27" s="23"/>
      <c r="N27" s="15">
        <f t="shared" si="0"/>
        <v>25.89</v>
      </c>
    </row>
    <row r="28" spans="1:14">
      <c r="A28" s="22">
        <v>29</v>
      </c>
      <c r="B28" s="19" t="s">
        <v>7</v>
      </c>
      <c r="C28" s="19" t="s">
        <v>19</v>
      </c>
      <c r="D28" s="54" t="s">
        <v>20</v>
      </c>
      <c r="E28" s="20" t="s">
        <v>91</v>
      </c>
      <c r="F28" s="77" t="s">
        <v>73</v>
      </c>
      <c r="G28" s="21" t="s">
        <v>73</v>
      </c>
      <c r="H28" s="77" t="s">
        <v>73</v>
      </c>
      <c r="I28" s="21" t="s">
        <v>73</v>
      </c>
      <c r="J28" s="79">
        <v>24.9</v>
      </c>
      <c r="K28" s="21" t="s">
        <v>73</v>
      </c>
      <c r="L28" s="31">
        <f>SUM('Diferença Percentual'!C31-'Diferença Percentual'!B31)/'Diferença Percentual'!C31</f>
        <v>0</v>
      </c>
      <c r="M28" s="23"/>
      <c r="N28" s="15">
        <f t="shared" si="0"/>
        <v>24.9</v>
      </c>
    </row>
    <row r="29" spans="1:14">
      <c r="A29" s="22">
        <v>30</v>
      </c>
      <c r="B29" s="19" t="s">
        <v>8</v>
      </c>
      <c r="C29" s="19" t="s">
        <v>19</v>
      </c>
      <c r="D29" s="54" t="s">
        <v>48</v>
      </c>
      <c r="E29" s="20" t="s">
        <v>80</v>
      </c>
      <c r="F29" s="77" t="s">
        <v>73</v>
      </c>
      <c r="G29" s="21" t="s">
        <v>73</v>
      </c>
      <c r="H29" s="78">
        <v>30.9</v>
      </c>
      <c r="I29" s="21" t="s">
        <v>73</v>
      </c>
      <c r="J29" s="76" t="s">
        <v>73</v>
      </c>
      <c r="K29" s="21" t="s">
        <v>73</v>
      </c>
      <c r="L29" s="31">
        <f>SUM('Diferença Percentual'!C32-'Diferença Percentual'!B32)/'Diferença Percentual'!C32</f>
        <v>0</v>
      </c>
      <c r="M29" s="23"/>
      <c r="N29" s="15">
        <f t="shared" si="0"/>
        <v>30.9</v>
      </c>
    </row>
    <row r="30" spans="1:14">
      <c r="A30" s="22">
        <v>31</v>
      </c>
      <c r="B30" s="19" t="s">
        <v>11</v>
      </c>
      <c r="C30" s="19" t="s">
        <v>19</v>
      </c>
      <c r="D30" s="54" t="s">
        <v>41</v>
      </c>
      <c r="E30" s="20" t="s">
        <v>80</v>
      </c>
      <c r="F30" s="77" t="s">
        <v>73</v>
      </c>
      <c r="G30" s="21" t="s">
        <v>73</v>
      </c>
      <c r="H30" s="77" t="s">
        <v>73</v>
      </c>
      <c r="I30" s="21" t="s">
        <v>73</v>
      </c>
      <c r="J30" s="76" t="s">
        <v>73</v>
      </c>
      <c r="K30" s="21">
        <v>32.9</v>
      </c>
      <c r="L30" s="31">
        <f>SUM('Diferença Percentual'!C33-'Diferença Percentual'!B33)/'Diferença Percentual'!C33</f>
        <v>0</v>
      </c>
      <c r="M30" s="23"/>
      <c r="N30" s="15">
        <f t="shared" si="0"/>
        <v>32.9</v>
      </c>
    </row>
    <row r="31" spans="1:14">
      <c r="A31" s="22">
        <v>33</v>
      </c>
      <c r="B31" s="19" t="s">
        <v>10</v>
      </c>
      <c r="C31" s="19" t="s">
        <v>19</v>
      </c>
      <c r="D31" s="54" t="s">
        <v>35</v>
      </c>
      <c r="E31" s="20" t="s">
        <v>92</v>
      </c>
      <c r="F31" s="78">
        <v>36.99</v>
      </c>
      <c r="G31" s="21">
        <v>42.37</v>
      </c>
      <c r="H31" s="77">
        <v>39.9</v>
      </c>
      <c r="I31" s="21" t="s">
        <v>73</v>
      </c>
      <c r="J31" s="76">
        <v>39.9</v>
      </c>
      <c r="K31" s="21">
        <v>39.9</v>
      </c>
      <c r="L31" s="31">
        <f>SUM('Diferença Percentual'!C35-'Diferença Percentual'!B35)/'Diferença Percentual'!C35</f>
        <v>0.12697663441113985</v>
      </c>
      <c r="M31" s="23"/>
      <c r="N31" s="15">
        <f t="shared" si="0"/>
        <v>36.99</v>
      </c>
    </row>
    <row r="32" spans="1:14">
      <c r="A32" s="22">
        <v>34</v>
      </c>
      <c r="B32" s="19" t="s">
        <v>10</v>
      </c>
      <c r="C32" s="19" t="s">
        <v>19</v>
      </c>
      <c r="D32" s="54" t="s">
        <v>35</v>
      </c>
      <c r="E32" s="20" t="s">
        <v>93</v>
      </c>
      <c r="F32" s="77">
        <v>29.99</v>
      </c>
      <c r="G32" s="21">
        <v>34.270000000000003</v>
      </c>
      <c r="H32" s="77" t="s">
        <v>73</v>
      </c>
      <c r="I32" s="21" t="s">
        <v>73</v>
      </c>
      <c r="J32" s="79">
        <v>29.9</v>
      </c>
      <c r="K32" s="21">
        <v>34.9</v>
      </c>
      <c r="L32" s="31">
        <f>SUM('Diferença Percentual'!C36-'Diferença Percentual'!B36)/'Diferença Percentual'!C36</f>
        <v>0.14326647564469916</v>
      </c>
      <c r="M32" s="23"/>
      <c r="N32" s="15">
        <f t="shared" si="0"/>
        <v>29.9</v>
      </c>
    </row>
    <row r="33" spans="1:14">
      <c r="A33" s="22">
        <v>35</v>
      </c>
      <c r="B33" s="19" t="s">
        <v>10</v>
      </c>
      <c r="C33" s="19" t="s">
        <v>19</v>
      </c>
      <c r="D33" s="54" t="s">
        <v>94</v>
      </c>
      <c r="E33" s="20" t="s">
        <v>95</v>
      </c>
      <c r="F33" s="78">
        <v>67.989999999999995</v>
      </c>
      <c r="G33" s="21">
        <v>75.55</v>
      </c>
      <c r="H33" s="77">
        <v>75.900000000000006</v>
      </c>
      <c r="I33" s="21" t="s">
        <v>73</v>
      </c>
      <c r="J33" s="76">
        <v>75.900000000000006</v>
      </c>
      <c r="K33" s="21" t="s">
        <v>73</v>
      </c>
      <c r="L33" s="31">
        <f>SUM('Diferença Percentual'!C37-'Diferença Percentual'!B37)/'Diferença Percentual'!C37</f>
        <v>0.1042160737812913</v>
      </c>
      <c r="M33" s="23"/>
      <c r="N33" s="15">
        <f t="shared" si="0"/>
        <v>67.989999999999995</v>
      </c>
    </row>
    <row r="34" spans="1:14" hidden="1">
      <c r="A34" s="22"/>
      <c r="B34" s="32"/>
      <c r="C34" s="32"/>
      <c r="D34" s="56"/>
      <c r="E34" s="29"/>
      <c r="F34" s="77"/>
      <c r="G34" s="33"/>
      <c r="H34" s="77"/>
      <c r="I34" s="33"/>
      <c r="J34" s="76"/>
      <c r="K34" s="33"/>
      <c r="L34" s="30"/>
      <c r="M34" s="23"/>
    </row>
    <row r="35" spans="1:14" hidden="1">
      <c r="A35" s="22"/>
      <c r="B35" s="32"/>
      <c r="C35" s="32"/>
      <c r="D35" s="56"/>
      <c r="E35" s="29"/>
      <c r="F35" s="77"/>
      <c r="G35" s="33"/>
      <c r="H35" s="77"/>
      <c r="I35" s="33"/>
      <c r="J35" s="76"/>
      <c r="K35" s="33"/>
      <c r="L35" s="30"/>
      <c r="M35" s="23"/>
    </row>
    <row r="36" spans="1:14">
      <c r="A36" s="22">
        <v>37</v>
      </c>
      <c r="B36" s="47" t="s">
        <v>10</v>
      </c>
      <c r="C36" s="47" t="s">
        <v>19</v>
      </c>
      <c r="D36" s="55" t="s">
        <v>24</v>
      </c>
      <c r="E36" s="48" t="s">
        <v>96</v>
      </c>
      <c r="F36" s="78">
        <v>67.989999999999995</v>
      </c>
      <c r="G36" s="49">
        <v>75.55</v>
      </c>
      <c r="H36" s="77">
        <v>75.900000000000006</v>
      </c>
      <c r="I36" s="49" t="s">
        <v>73</v>
      </c>
      <c r="J36" s="76">
        <v>75.900000000000006</v>
      </c>
      <c r="K36" s="49">
        <v>69.900000000000006</v>
      </c>
      <c r="L36" s="50">
        <f>SUM('Diferença Percentual'!C39-'Diferença Percentual'!B39)/'Diferença Percentual'!C39</f>
        <v>0.1042160737812913</v>
      </c>
      <c r="M36" s="23"/>
      <c r="N36" s="15">
        <f t="shared" ref="N36:N53" si="1">MIN(F36:K36)</f>
        <v>67.989999999999995</v>
      </c>
    </row>
    <row r="37" spans="1:14">
      <c r="A37" s="22">
        <v>38</v>
      </c>
      <c r="B37" s="19" t="s">
        <v>11</v>
      </c>
      <c r="C37" s="19" t="s">
        <v>19</v>
      </c>
      <c r="D37" s="54" t="s">
        <v>42</v>
      </c>
      <c r="E37" s="20" t="s">
        <v>80</v>
      </c>
      <c r="F37" s="77" t="s">
        <v>73</v>
      </c>
      <c r="G37" s="21" t="s">
        <v>73</v>
      </c>
      <c r="H37" s="77" t="s">
        <v>73</v>
      </c>
      <c r="I37" s="21" t="s">
        <v>73</v>
      </c>
      <c r="J37" s="76" t="s">
        <v>73</v>
      </c>
      <c r="K37" s="21">
        <v>32.9</v>
      </c>
      <c r="L37" s="31">
        <f>SUM('Diferença Percentual'!C40-'Diferença Percentual'!B40)/'Diferença Percentual'!C40</f>
        <v>0</v>
      </c>
      <c r="M37" s="23"/>
      <c r="N37" s="15">
        <f t="shared" si="1"/>
        <v>32.9</v>
      </c>
    </row>
    <row r="38" spans="1:14">
      <c r="A38" s="22">
        <v>39</v>
      </c>
      <c r="B38" s="19" t="s">
        <v>14</v>
      </c>
      <c r="C38" s="19" t="s">
        <v>19</v>
      </c>
      <c r="D38" s="54" t="s">
        <v>30</v>
      </c>
      <c r="E38" s="20" t="s">
        <v>97</v>
      </c>
      <c r="F38" s="78">
        <v>69.98</v>
      </c>
      <c r="G38" s="21" t="s">
        <v>73</v>
      </c>
      <c r="H38" s="77" t="s">
        <v>73</v>
      </c>
      <c r="I38" s="21" t="s">
        <v>73</v>
      </c>
      <c r="J38" s="76">
        <v>78.900000000000006</v>
      </c>
      <c r="K38" s="21" t="s">
        <v>73</v>
      </c>
      <c r="L38" s="31">
        <f>SUM('Diferença Percentual'!C41-'Diferença Percentual'!B41)/'Diferença Percentual'!C41</f>
        <v>0.11305449936628645</v>
      </c>
      <c r="M38" s="23"/>
      <c r="N38" s="15">
        <f t="shared" si="1"/>
        <v>69.98</v>
      </c>
    </row>
    <row r="39" spans="1:14">
      <c r="A39" s="22">
        <v>40</v>
      </c>
      <c r="B39" s="19" t="s">
        <v>10</v>
      </c>
      <c r="C39" s="19" t="s">
        <v>19</v>
      </c>
      <c r="D39" s="54" t="s">
        <v>112</v>
      </c>
      <c r="E39" s="20" t="s">
        <v>85</v>
      </c>
      <c r="F39" s="78">
        <v>37.99</v>
      </c>
      <c r="G39" s="21">
        <v>43.27</v>
      </c>
      <c r="H39" s="77">
        <v>39.9</v>
      </c>
      <c r="I39" s="21" t="s">
        <v>73</v>
      </c>
      <c r="J39" s="76">
        <v>39.9</v>
      </c>
      <c r="K39" s="21">
        <v>41.9</v>
      </c>
      <c r="L39" s="31">
        <f>SUM('Diferença Percentual'!C42-'Diferença Percentual'!B42)/'Diferença Percentual'!C42</f>
        <v>0.12202449734226949</v>
      </c>
      <c r="M39" s="23"/>
      <c r="N39" s="15">
        <f t="shared" si="1"/>
        <v>37.99</v>
      </c>
    </row>
    <row r="40" spans="1:14" ht="18" customHeight="1">
      <c r="A40" s="22">
        <v>41</v>
      </c>
      <c r="B40" s="19" t="s">
        <v>9</v>
      </c>
      <c r="C40" s="19" t="s">
        <v>19</v>
      </c>
      <c r="D40" s="54" t="s">
        <v>113</v>
      </c>
      <c r="E40" s="20" t="s">
        <v>91</v>
      </c>
      <c r="F40" s="77">
        <v>60.99</v>
      </c>
      <c r="G40" s="21">
        <v>59.37</v>
      </c>
      <c r="H40" s="77">
        <v>67.900000000000006</v>
      </c>
      <c r="I40" s="21" t="s">
        <v>73</v>
      </c>
      <c r="J40" s="76">
        <v>67.900000000000006</v>
      </c>
      <c r="K40" s="21">
        <v>65.900000000000006</v>
      </c>
      <c r="L40" s="31">
        <f>SUM('Diferença Percentual'!C43-'Diferença Percentual'!B43)/'Diferença Percentual'!C43</f>
        <v>0.1256259204712814</v>
      </c>
      <c r="M40" s="23"/>
      <c r="N40" s="15">
        <f t="shared" si="1"/>
        <v>59.37</v>
      </c>
    </row>
    <row r="41" spans="1:14">
      <c r="A41" s="22">
        <v>42</v>
      </c>
      <c r="B41" s="19" t="s">
        <v>9</v>
      </c>
      <c r="C41" s="19" t="s">
        <v>19</v>
      </c>
      <c r="D41" s="54" t="s">
        <v>98</v>
      </c>
      <c r="E41" s="20" t="s">
        <v>78</v>
      </c>
      <c r="F41" s="78">
        <v>45.99</v>
      </c>
      <c r="G41" s="21" t="s">
        <v>73</v>
      </c>
      <c r="H41" s="77">
        <v>52.9</v>
      </c>
      <c r="I41" s="21" t="s">
        <v>73</v>
      </c>
      <c r="J41" s="76">
        <v>52.9</v>
      </c>
      <c r="K41" s="21">
        <v>47.9</v>
      </c>
      <c r="L41" s="31">
        <f>SUM('Diferença Percentual'!C44-'Diferença Percentual'!B44)/'Diferença Percentual'!C44</f>
        <v>0.1306238185255198</v>
      </c>
      <c r="M41" s="23"/>
      <c r="N41" s="15">
        <f t="shared" si="1"/>
        <v>45.99</v>
      </c>
    </row>
    <row r="42" spans="1:14">
      <c r="A42" s="22">
        <v>43</v>
      </c>
      <c r="B42" s="19" t="s">
        <v>9</v>
      </c>
      <c r="C42" s="19" t="s">
        <v>19</v>
      </c>
      <c r="D42" s="54" t="s">
        <v>99</v>
      </c>
      <c r="E42" s="20" t="s">
        <v>78</v>
      </c>
      <c r="F42" s="78">
        <v>45.99</v>
      </c>
      <c r="G42" s="21" t="s">
        <v>73</v>
      </c>
      <c r="H42" s="77">
        <v>52.9</v>
      </c>
      <c r="I42" s="21" t="s">
        <v>73</v>
      </c>
      <c r="J42" s="76">
        <v>52.9</v>
      </c>
      <c r="K42" s="21">
        <v>47.9</v>
      </c>
      <c r="L42" s="31">
        <f>SUM('Diferença Percentual'!C45-'Diferença Percentual'!B45)/'Diferença Percentual'!C45</f>
        <v>0.1306238185255198</v>
      </c>
      <c r="M42" s="23"/>
      <c r="N42" s="15">
        <f t="shared" si="1"/>
        <v>45.99</v>
      </c>
    </row>
    <row r="43" spans="1:14">
      <c r="A43" s="22">
        <v>44</v>
      </c>
      <c r="B43" s="19" t="s">
        <v>11</v>
      </c>
      <c r="C43" s="19" t="s">
        <v>19</v>
      </c>
      <c r="D43" s="54" t="s">
        <v>44</v>
      </c>
      <c r="E43" s="20" t="s">
        <v>100</v>
      </c>
      <c r="F43" s="78">
        <v>36.89</v>
      </c>
      <c r="G43" s="21" t="s">
        <v>73</v>
      </c>
      <c r="H43" s="77">
        <v>39.9</v>
      </c>
      <c r="I43" s="21" t="s">
        <v>73</v>
      </c>
      <c r="J43" s="76">
        <v>39.9</v>
      </c>
      <c r="K43" s="21">
        <v>42.9</v>
      </c>
      <c r="L43" s="31">
        <f>SUM('Diferença Percentual'!C46-'Diferença Percentual'!B46)/'Diferença Percentual'!C46</f>
        <v>0.14009324009324006</v>
      </c>
      <c r="M43" s="23"/>
      <c r="N43" s="15">
        <f t="shared" si="1"/>
        <v>36.89</v>
      </c>
    </row>
    <row r="44" spans="1:14">
      <c r="A44" s="22">
        <v>45</v>
      </c>
      <c r="B44" s="19" t="s">
        <v>11</v>
      </c>
      <c r="C44" s="19" t="s">
        <v>19</v>
      </c>
      <c r="D44" s="54" t="s">
        <v>44</v>
      </c>
      <c r="E44" s="20" t="s">
        <v>101</v>
      </c>
      <c r="F44" s="78">
        <v>31.49</v>
      </c>
      <c r="G44" s="21" t="s">
        <v>73</v>
      </c>
      <c r="H44" s="77">
        <v>34.92</v>
      </c>
      <c r="I44" s="21" t="s">
        <v>73</v>
      </c>
      <c r="J44" s="76">
        <v>34.9</v>
      </c>
      <c r="K44" s="21">
        <v>37.9</v>
      </c>
      <c r="L44" s="31">
        <f>SUM('Diferença Percentual'!C47-'Diferença Percentual'!B47)/'Diferença Percentual'!C47</f>
        <v>0.16912928759894461</v>
      </c>
      <c r="M44" s="23"/>
      <c r="N44" s="15">
        <f t="shared" si="1"/>
        <v>31.49</v>
      </c>
    </row>
    <row r="45" spans="1:14">
      <c r="A45" s="22">
        <v>46</v>
      </c>
      <c r="B45" s="19" t="s">
        <v>10</v>
      </c>
      <c r="C45" s="19" t="s">
        <v>19</v>
      </c>
      <c r="D45" s="54" t="s">
        <v>34</v>
      </c>
      <c r="E45" s="20" t="s">
        <v>102</v>
      </c>
      <c r="F45" s="78">
        <v>28.99</v>
      </c>
      <c r="G45" s="21">
        <v>33.270000000000003</v>
      </c>
      <c r="H45" s="77">
        <v>31.9</v>
      </c>
      <c r="I45" s="21" t="s">
        <v>73</v>
      </c>
      <c r="J45" s="76">
        <v>29.9</v>
      </c>
      <c r="K45" s="21">
        <v>32.9</v>
      </c>
      <c r="L45" s="31">
        <f>SUM('Diferença Percentual'!C48-'Diferença Percentual'!B48)/'Diferença Percentual'!C48</f>
        <v>0.12864442440637225</v>
      </c>
      <c r="M45" s="23"/>
      <c r="N45" s="15">
        <f t="shared" si="1"/>
        <v>28.99</v>
      </c>
    </row>
    <row r="46" spans="1:14">
      <c r="A46" s="22">
        <v>48</v>
      </c>
      <c r="B46" s="19" t="s">
        <v>7</v>
      </c>
      <c r="C46" s="19" t="s">
        <v>19</v>
      </c>
      <c r="D46" s="54" t="s">
        <v>103</v>
      </c>
      <c r="E46" s="20" t="s">
        <v>78</v>
      </c>
      <c r="F46" s="78">
        <v>42.99</v>
      </c>
      <c r="G46" s="21" t="s">
        <v>73</v>
      </c>
      <c r="H46" s="77" t="s">
        <v>73</v>
      </c>
      <c r="I46" s="21" t="s">
        <v>73</v>
      </c>
      <c r="J46" s="76">
        <v>48.9</v>
      </c>
      <c r="K46" s="21" t="s">
        <v>73</v>
      </c>
      <c r="L46" s="31">
        <f>SUM('Diferença Percentual'!C50-'Diferença Percentual'!B50)/'Diferença Percentual'!C50</f>
        <v>0.12085889570552141</v>
      </c>
      <c r="M46" s="23"/>
      <c r="N46" s="15">
        <f t="shared" si="1"/>
        <v>42.99</v>
      </c>
    </row>
    <row r="47" spans="1:14">
      <c r="A47" s="22">
        <v>50</v>
      </c>
      <c r="B47" s="19" t="s">
        <v>10</v>
      </c>
      <c r="C47" s="19" t="s">
        <v>19</v>
      </c>
      <c r="D47" s="54" t="s">
        <v>39</v>
      </c>
      <c r="E47" s="20" t="s">
        <v>104</v>
      </c>
      <c r="F47" s="78">
        <v>36.99</v>
      </c>
      <c r="G47" s="21">
        <v>42.37</v>
      </c>
      <c r="H47" s="77">
        <v>39.9</v>
      </c>
      <c r="I47" s="21" t="s">
        <v>73</v>
      </c>
      <c r="J47" s="76">
        <v>39.9</v>
      </c>
      <c r="K47" s="21">
        <v>39.9</v>
      </c>
      <c r="L47" s="31">
        <f>SUM('Diferença Percentual'!C52-'Diferença Percentual'!B52)/'Diferença Percentual'!C52</f>
        <v>0.12697663441113985</v>
      </c>
      <c r="M47" s="23"/>
      <c r="N47" s="15">
        <f t="shared" si="1"/>
        <v>36.99</v>
      </c>
    </row>
    <row r="48" spans="1:14">
      <c r="A48" s="22">
        <v>52</v>
      </c>
      <c r="B48" s="19" t="s">
        <v>11</v>
      </c>
      <c r="C48" s="19" t="s">
        <v>19</v>
      </c>
      <c r="D48" s="54" t="s">
        <v>43</v>
      </c>
      <c r="E48" s="20" t="s">
        <v>105</v>
      </c>
      <c r="F48" s="77">
        <v>31.49</v>
      </c>
      <c r="G48" s="21" t="s">
        <v>73</v>
      </c>
      <c r="H48" s="77">
        <v>34.9</v>
      </c>
      <c r="I48" s="21" t="s">
        <v>73</v>
      </c>
      <c r="J48" s="79">
        <v>29.9</v>
      </c>
      <c r="K48" s="21">
        <v>37.9</v>
      </c>
      <c r="L48" s="31">
        <f>SUM('Diferença Percentual'!C54-'Diferença Percentual'!B54)/'Diferença Percentual'!C54</f>
        <v>0.21108179419525067</v>
      </c>
      <c r="M48" s="23"/>
      <c r="N48" s="15">
        <f t="shared" si="1"/>
        <v>29.9</v>
      </c>
    </row>
    <row r="49" spans="1:14">
      <c r="A49" s="22">
        <v>54</v>
      </c>
      <c r="B49" s="19" t="s">
        <v>8</v>
      </c>
      <c r="C49" s="19" t="s">
        <v>19</v>
      </c>
      <c r="D49" s="54" t="s">
        <v>32</v>
      </c>
      <c r="E49" s="20" t="s">
        <v>106</v>
      </c>
      <c r="F49" s="77" t="s">
        <v>73</v>
      </c>
      <c r="G49" s="21" t="s">
        <v>73</v>
      </c>
      <c r="H49" s="78">
        <v>30.9</v>
      </c>
      <c r="I49" s="21" t="s">
        <v>73</v>
      </c>
      <c r="J49" s="76" t="s">
        <v>73</v>
      </c>
      <c r="K49" s="21">
        <v>33.9</v>
      </c>
      <c r="L49" s="31">
        <f>SUM('Diferença Percentual'!C56-'Diferença Percentual'!B56)/'Diferença Percentual'!C56</f>
        <v>8.8495575221238937E-2</v>
      </c>
      <c r="M49" s="23"/>
      <c r="N49" s="15">
        <f t="shared" si="1"/>
        <v>30.9</v>
      </c>
    </row>
    <row r="50" spans="1:14">
      <c r="A50" s="22">
        <v>56</v>
      </c>
      <c r="B50" s="19" t="s">
        <v>10</v>
      </c>
      <c r="C50" s="19" t="s">
        <v>19</v>
      </c>
      <c r="D50" s="54" t="s">
        <v>37</v>
      </c>
      <c r="E50" s="20" t="s">
        <v>107</v>
      </c>
      <c r="F50" s="78">
        <v>29.99</v>
      </c>
      <c r="G50" s="21" t="s">
        <v>73</v>
      </c>
      <c r="H50" s="77">
        <v>34.9</v>
      </c>
      <c r="I50" s="21" t="s">
        <v>73</v>
      </c>
      <c r="J50" s="76" t="s">
        <v>73</v>
      </c>
      <c r="K50" s="21">
        <v>34.9</v>
      </c>
      <c r="L50" s="31">
        <f>SUM('Diferença Percentual'!C58-'Diferença Percentual'!B58)/'Diferença Percentual'!C58</f>
        <v>0.14068767908309457</v>
      </c>
      <c r="M50" s="23"/>
      <c r="N50" s="15">
        <f t="shared" si="1"/>
        <v>29.99</v>
      </c>
    </row>
    <row r="51" spans="1:14">
      <c r="A51" s="22">
        <v>57</v>
      </c>
      <c r="B51" s="19" t="s">
        <v>10</v>
      </c>
      <c r="C51" s="19" t="s">
        <v>19</v>
      </c>
      <c r="D51" s="54" t="s">
        <v>37</v>
      </c>
      <c r="E51" s="20" t="s">
        <v>108</v>
      </c>
      <c r="F51" s="78">
        <v>36.99</v>
      </c>
      <c r="G51" s="21">
        <v>42.37</v>
      </c>
      <c r="H51" s="77">
        <v>39.9</v>
      </c>
      <c r="I51" s="21" t="s">
        <v>73</v>
      </c>
      <c r="J51" s="76">
        <v>39.9</v>
      </c>
      <c r="K51" s="21">
        <v>39.9</v>
      </c>
      <c r="L51" s="31">
        <f>SUM('Diferença Percentual'!C59-'Diferença Percentual'!B59)/'Diferença Percentual'!C59</f>
        <v>0.12697663441113985</v>
      </c>
      <c r="M51" s="23"/>
      <c r="N51" s="15">
        <f t="shared" si="1"/>
        <v>36.99</v>
      </c>
    </row>
    <row r="52" spans="1:14">
      <c r="A52" s="22">
        <v>58</v>
      </c>
      <c r="B52" s="19" t="s">
        <v>7</v>
      </c>
      <c r="C52" s="19" t="s">
        <v>19</v>
      </c>
      <c r="D52" s="54" t="s">
        <v>111</v>
      </c>
      <c r="E52" s="20" t="s">
        <v>109</v>
      </c>
      <c r="F52" s="78">
        <v>26.99</v>
      </c>
      <c r="G52" s="21" t="s">
        <v>73</v>
      </c>
      <c r="H52" s="77" t="s">
        <v>73</v>
      </c>
      <c r="I52" s="21" t="s">
        <v>73</v>
      </c>
      <c r="J52" s="76">
        <v>29.9</v>
      </c>
      <c r="K52" s="21" t="s">
        <v>73</v>
      </c>
      <c r="L52" s="31">
        <f>SUM('Diferença Percentual'!C60-'Diferença Percentual'!B60)/'Diferença Percentual'!C60</f>
        <v>9.7324414715719079E-2</v>
      </c>
      <c r="M52" s="23"/>
      <c r="N52" s="15">
        <f t="shared" si="1"/>
        <v>26.99</v>
      </c>
    </row>
    <row r="53" spans="1:14">
      <c r="A53" s="22">
        <v>59</v>
      </c>
      <c r="B53" s="19" t="s">
        <v>7</v>
      </c>
      <c r="C53" s="19" t="s">
        <v>19</v>
      </c>
      <c r="D53" s="54" t="s">
        <v>27</v>
      </c>
      <c r="E53" s="20" t="s">
        <v>78</v>
      </c>
      <c r="F53" s="78">
        <v>56.99</v>
      </c>
      <c r="G53" s="21" t="s">
        <v>73</v>
      </c>
      <c r="H53" s="77" t="s">
        <v>73</v>
      </c>
      <c r="I53" s="21" t="s">
        <v>73</v>
      </c>
      <c r="J53" s="76">
        <v>65.900000000000006</v>
      </c>
      <c r="K53" s="21" t="s">
        <v>73</v>
      </c>
      <c r="L53" s="31">
        <f>SUM('Diferença Percentual'!C61-'Diferença Percentual'!B61)/'Diferença Percentual'!C61</f>
        <v>0.13520485584218517</v>
      </c>
      <c r="M53" s="23"/>
      <c r="N53" s="15">
        <f t="shared" si="1"/>
        <v>56.99</v>
      </c>
    </row>
    <row r="54" spans="1:14" hidden="1">
      <c r="A54" s="22"/>
      <c r="B54" s="32"/>
      <c r="C54" s="32"/>
      <c r="D54" s="56"/>
      <c r="E54" s="29"/>
      <c r="F54" s="33"/>
      <c r="G54" s="33"/>
      <c r="H54" s="33"/>
      <c r="I54" s="33"/>
      <c r="J54" s="33"/>
      <c r="K54" s="33"/>
      <c r="L54" s="30"/>
      <c r="M54" s="23"/>
    </row>
    <row r="55" spans="1:14" ht="15" customHeight="1">
      <c r="A55" s="22"/>
      <c r="B55" s="40"/>
      <c r="C55" s="40"/>
      <c r="D55" s="57"/>
      <c r="E55" s="41"/>
      <c r="F55" s="72" t="s">
        <v>64</v>
      </c>
      <c r="G55" s="73"/>
      <c r="H55" s="73"/>
      <c r="I55" s="73"/>
      <c r="J55" s="73"/>
      <c r="K55" s="73"/>
      <c r="L55" s="74"/>
      <c r="M55" s="23"/>
    </row>
    <row r="56" spans="1:14" ht="108.75" customHeight="1">
      <c r="A56" s="10"/>
      <c r="B56" s="10"/>
      <c r="C56" s="10"/>
      <c r="D56" s="58"/>
      <c r="E56" s="11"/>
      <c r="F56" s="12"/>
      <c r="G56" s="12"/>
      <c r="H56" s="12"/>
      <c r="I56" s="12"/>
      <c r="J56" s="12"/>
      <c r="K56" s="12"/>
      <c r="L56" s="13"/>
      <c r="M56" s="10"/>
    </row>
    <row r="57" spans="1:14" ht="19.5" customHeight="1">
      <c r="A57" s="59"/>
      <c r="B57" s="64" t="s">
        <v>63</v>
      </c>
      <c r="C57" s="64"/>
      <c r="D57" s="64"/>
      <c r="E57" s="64"/>
      <c r="F57" s="64"/>
      <c r="G57" s="14"/>
      <c r="H57" s="14"/>
      <c r="I57" s="14"/>
      <c r="J57" s="14"/>
      <c r="K57" s="14"/>
      <c r="L57" s="14"/>
      <c r="M57" s="14"/>
    </row>
    <row r="58" spans="1:14" ht="15.75" customHeight="1">
      <c r="A58" s="38"/>
      <c r="B58" s="39" t="s">
        <v>50</v>
      </c>
      <c r="C58" s="63" t="s">
        <v>51</v>
      </c>
      <c r="D58" s="63"/>
      <c r="E58" s="63"/>
      <c r="F58" s="12"/>
      <c r="G58" s="12"/>
      <c r="H58" s="12"/>
      <c r="I58" s="12"/>
      <c r="J58" s="12"/>
      <c r="K58" s="12"/>
      <c r="L58" s="13"/>
      <c r="M58" s="10"/>
    </row>
    <row r="59" spans="1:14">
      <c r="A59" s="37"/>
      <c r="B59" s="28" t="s">
        <v>53</v>
      </c>
      <c r="C59" s="62" t="s">
        <v>52</v>
      </c>
      <c r="D59" s="62"/>
      <c r="E59" s="62"/>
      <c r="F59" s="12"/>
      <c r="G59" s="12"/>
      <c r="H59" s="12"/>
      <c r="I59" s="12"/>
      <c r="J59" s="12"/>
      <c r="K59" s="13"/>
      <c r="M59" s="10"/>
    </row>
    <row r="60" spans="1:14">
      <c r="A60" s="37"/>
      <c r="B60" s="28" t="s">
        <v>54</v>
      </c>
      <c r="C60" s="62" t="s">
        <v>59</v>
      </c>
      <c r="D60" s="62"/>
      <c r="E60" s="62"/>
      <c r="F60" s="12"/>
      <c r="G60" s="12"/>
      <c r="H60" s="12"/>
      <c r="I60" s="12"/>
      <c r="J60" s="12"/>
      <c r="K60" s="12"/>
      <c r="L60" s="13"/>
      <c r="M60" s="10"/>
    </row>
    <row r="61" spans="1:14">
      <c r="A61" s="37"/>
      <c r="B61" s="28" t="s">
        <v>66</v>
      </c>
      <c r="C61" s="62" t="s">
        <v>60</v>
      </c>
      <c r="D61" s="62"/>
      <c r="E61" s="62"/>
      <c r="F61" s="12"/>
      <c r="G61" s="12"/>
      <c r="H61" s="12"/>
      <c r="I61" s="12"/>
      <c r="J61" s="12"/>
      <c r="K61" s="12"/>
      <c r="L61" s="13"/>
      <c r="M61" s="10"/>
    </row>
    <row r="62" spans="1:14">
      <c r="A62" s="37"/>
      <c r="B62" s="28" t="s">
        <v>55</v>
      </c>
      <c r="C62" s="62" t="s">
        <v>57</v>
      </c>
      <c r="D62" s="62"/>
      <c r="E62" s="62"/>
      <c r="F62" s="12"/>
      <c r="G62" s="12"/>
      <c r="H62" s="12"/>
      <c r="I62" s="12"/>
      <c r="J62" s="12"/>
      <c r="K62" s="12"/>
      <c r="L62" s="13"/>
      <c r="M62" s="10"/>
    </row>
    <row r="63" spans="1:14" ht="15" customHeight="1">
      <c r="A63" s="37"/>
      <c r="B63" s="28" t="s">
        <v>56</v>
      </c>
      <c r="C63" s="62" t="s">
        <v>58</v>
      </c>
      <c r="D63" s="62"/>
      <c r="E63" s="62"/>
      <c r="F63" s="12"/>
      <c r="G63" s="12"/>
      <c r="H63" s="12"/>
      <c r="I63" s="12"/>
      <c r="J63" s="12"/>
      <c r="K63" s="12"/>
      <c r="L63" s="13"/>
      <c r="M63" s="10"/>
    </row>
    <row r="64" spans="1:14" ht="15.75" customHeight="1">
      <c r="A64" s="10"/>
      <c r="B64" s="28" t="s">
        <v>67</v>
      </c>
      <c r="C64" s="61" t="s">
        <v>68</v>
      </c>
      <c r="D64" s="61" t="s">
        <v>69</v>
      </c>
      <c r="E64" s="61" t="s">
        <v>70</v>
      </c>
      <c r="F64" s="12"/>
      <c r="L64" s="13"/>
    </row>
    <row r="65" spans="1:13">
      <c r="A65" s="10"/>
      <c r="D65" s="1"/>
      <c r="E65" s="1"/>
    </row>
    <row r="66" spans="1:13">
      <c r="A66" s="10"/>
      <c r="B66" s="17"/>
      <c r="E66" s="1"/>
      <c r="G66" s="12"/>
      <c r="H66" s="12"/>
      <c r="I66" s="12"/>
      <c r="J66" s="12"/>
      <c r="M66" s="10"/>
    </row>
    <row r="67" spans="1:13">
      <c r="A67" s="10"/>
      <c r="B67" s="10"/>
      <c r="C67" s="10"/>
      <c r="D67" s="58"/>
      <c r="E67" s="11"/>
      <c r="F67" s="12"/>
      <c r="G67" s="12"/>
      <c r="H67" s="12"/>
      <c r="I67" s="12"/>
      <c r="J67" s="12"/>
      <c r="M67" s="10"/>
    </row>
    <row r="68" spans="1:13">
      <c r="A68" s="10"/>
      <c r="B68" s="10"/>
      <c r="C68" s="10"/>
      <c r="D68" s="58"/>
      <c r="E68" s="11"/>
      <c r="F68" s="12"/>
      <c r="G68" s="12"/>
      <c r="H68" s="12"/>
      <c r="I68" s="12"/>
      <c r="J68" s="12"/>
      <c r="M68" s="10"/>
    </row>
    <row r="69" spans="1:13">
      <c r="A69" s="10"/>
      <c r="B69" s="10"/>
      <c r="C69" s="10"/>
      <c r="D69" s="58"/>
      <c r="E69" s="11"/>
      <c r="F69" s="12"/>
      <c r="G69" s="12"/>
      <c r="H69" s="12"/>
      <c r="I69" s="12"/>
      <c r="J69" s="12"/>
      <c r="M69" s="10"/>
    </row>
    <row r="70" spans="1:13">
      <c r="B70" s="10"/>
      <c r="C70" s="10"/>
      <c r="D70" s="58"/>
      <c r="E70" s="11"/>
      <c r="F70" s="12"/>
      <c r="G70" s="12"/>
      <c r="H70" s="12"/>
      <c r="I70" s="12"/>
      <c r="J70" s="12"/>
      <c r="M70" s="10"/>
    </row>
    <row r="71" spans="1:13">
      <c r="C71" s="10"/>
      <c r="D71" s="58"/>
      <c r="E71" s="11"/>
      <c r="F71" s="12"/>
      <c r="G71" s="12"/>
      <c r="H71" s="12"/>
      <c r="I71" s="12"/>
      <c r="J71" s="12"/>
      <c r="M71" s="10"/>
    </row>
    <row r="72" spans="1:13">
      <c r="C72" s="10"/>
      <c r="D72" s="58"/>
      <c r="E72" s="11"/>
      <c r="F72" s="12"/>
      <c r="G72" s="12"/>
      <c r="H72" s="12"/>
      <c r="I72" s="12"/>
      <c r="J72" s="12"/>
      <c r="K72" s="12"/>
      <c r="L72" s="13"/>
      <c r="M72" s="10"/>
    </row>
    <row r="73" spans="1:13">
      <c r="C73" s="10"/>
      <c r="D73" s="58"/>
      <c r="E73" s="11"/>
      <c r="F73" s="12"/>
      <c r="G73" s="12"/>
      <c r="H73" s="12"/>
      <c r="I73" s="12"/>
      <c r="J73" s="12"/>
      <c r="K73" s="12"/>
      <c r="L73" s="13"/>
      <c r="M73" s="10"/>
    </row>
    <row r="74" spans="1:13">
      <c r="C74" s="10"/>
      <c r="D74" s="58"/>
      <c r="E74" s="11"/>
      <c r="F74" s="12"/>
      <c r="G74" s="12"/>
      <c r="H74" s="12"/>
      <c r="I74" s="12"/>
      <c r="J74" s="12"/>
      <c r="K74" s="12"/>
      <c r="L74" s="13"/>
      <c r="M74" s="10"/>
    </row>
    <row r="75" spans="1:13">
      <c r="C75" s="10"/>
      <c r="D75" s="58"/>
      <c r="E75" s="11"/>
      <c r="F75" s="12"/>
      <c r="G75" s="12"/>
      <c r="H75" s="12"/>
      <c r="I75" s="12"/>
      <c r="J75" s="12"/>
      <c r="K75" s="12"/>
      <c r="L75" s="13"/>
      <c r="M75" s="10"/>
    </row>
    <row r="76" spans="1:13">
      <c r="A76" s="10"/>
      <c r="C76" s="10"/>
      <c r="D76" s="58"/>
      <c r="E76" s="11"/>
      <c r="F76" s="12"/>
      <c r="G76" s="12"/>
      <c r="H76" s="12"/>
      <c r="I76" s="12"/>
      <c r="J76" s="12"/>
      <c r="K76" s="12"/>
      <c r="L76" s="13"/>
      <c r="M76" s="10"/>
    </row>
    <row r="77" spans="1:13">
      <c r="A77" s="10"/>
      <c r="B77" s="10"/>
      <c r="C77" s="10"/>
      <c r="D77" s="58"/>
      <c r="E77" s="11"/>
      <c r="F77" s="12"/>
      <c r="G77" s="12"/>
      <c r="H77" s="12"/>
      <c r="I77" s="12"/>
      <c r="J77" s="12"/>
      <c r="K77" s="12"/>
      <c r="L77" s="13"/>
      <c r="M77" s="10"/>
    </row>
    <row r="78" spans="1:13">
      <c r="A78" s="10"/>
      <c r="B78" s="10"/>
      <c r="C78" s="10"/>
      <c r="D78" s="58"/>
      <c r="E78" s="11"/>
      <c r="F78" s="12"/>
      <c r="G78" s="12"/>
      <c r="H78" s="12"/>
      <c r="I78" s="12"/>
      <c r="J78" s="12"/>
      <c r="K78" s="12"/>
      <c r="L78" s="13"/>
      <c r="M78" s="10"/>
    </row>
    <row r="79" spans="1:13">
      <c r="A79" s="10"/>
      <c r="B79" s="10"/>
      <c r="C79" s="10"/>
      <c r="D79" s="58"/>
      <c r="E79" s="11"/>
      <c r="F79" s="12"/>
      <c r="G79" s="12"/>
      <c r="H79" s="12"/>
      <c r="I79" s="12"/>
      <c r="J79" s="12"/>
      <c r="K79" s="12"/>
      <c r="L79" s="13"/>
      <c r="M79" s="10"/>
    </row>
    <row r="80" spans="1:13">
      <c r="A80" s="10"/>
      <c r="B80" s="10"/>
      <c r="C80" s="10"/>
      <c r="D80" s="58"/>
      <c r="E80" s="11"/>
      <c r="F80" s="12"/>
      <c r="G80" s="12"/>
      <c r="H80" s="12"/>
      <c r="I80" s="12"/>
      <c r="J80" s="12"/>
      <c r="K80" s="12"/>
      <c r="L80" s="13"/>
      <c r="M80" s="10"/>
    </row>
    <row r="81" spans="1:13">
      <c r="A81" s="10"/>
      <c r="B81" s="10"/>
      <c r="C81" s="10"/>
      <c r="D81" s="58"/>
      <c r="E81" s="11"/>
      <c r="F81" s="12"/>
      <c r="G81" s="12"/>
      <c r="H81" s="12"/>
      <c r="I81" s="12"/>
      <c r="J81" s="12"/>
      <c r="K81" s="12"/>
      <c r="L81" s="13"/>
      <c r="M81" s="10"/>
    </row>
    <row r="82" spans="1:13">
      <c r="A82" s="10"/>
      <c r="B82" s="10"/>
      <c r="C82" s="10"/>
      <c r="D82" s="58"/>
      <c r="E82" s="11"/>
      <c r="F82" s="12"/>
      <c r="G82" s="12"/>
      <c r="H82" s="12"/>
      <c r="I82" s="12"/>
      <c r="J82" s="12"/>
      <c r="K82" s="12"/>
      <c r="L82" s="13"/>
      <c r="M82" s="10"/>
    </row>
    <row r="83" spans="1:13">
      <c r="A83" s="10"/>
      <c r="B83" s="10"/>
      <c r="C83" s="10"/>
      <c r="D83" s="58"/>
      <c r="E83" s="11"/>
      <c r="F83" s="12"/>
      <c r="G83" s="12"/>
      <c r="H83" s="12"/>
      <c r="I83" s="12"/>
      <c r="J83" s="12"/>
      <c r="K83" s="12"/>
      <c r="L83" s="13"/>
      <c r="M83" s="10"/>
    </row>
    <row r="84" spans="1:13">
      <c r="A84" s="10"/>
      <c r="B84" s="10"/>
      <c r="C84" s="10"/>
      <c r="D84" s="58"/>
      <c r="E84" s="11"/>
      <c r="F84" s="12"/>
      <c r="G84" s="12"/>
      <c r="H84" s="12"/>
      <c r="I84" s="12"/>
      <c r="J84" s="12"/>
      <c r="K84" s="12"/>
      <c r="L84" s="13"/>
      <c r="M84" s="10"/>
    </row>
    <row r="85" spans="1:13">
      <c r="A85" s="10"/>
      <c r="B85" s="10"/>
      <c r="C85" s="10"/>
      <c r="D85" s="58"/>
      <c r="E85" s="11"/>
      <c r="F85" s="12"/>
      <c r="G85" s="12"/>
      <c r="H85" s="12"/>
      <c r="I85" s="12"/>
      <c r="J85" s="12"/>
      <c r="K85" s="12"/>
      <c r="L85" s="13"/>
      <c r="M85" s="10"/>
    </row>
    <row r="86" spans="1:13">
      <c r="A86" s="10"/>
      <c r="B86" s="10"/>
      <c r="C86" s="10"/>
      <c r="D86" s="58"/>
      <c r="E86" s="11"/>
      <c r="F86" s="12"/>
      <c r="G86" s="12"/>
      <c r="H86" s="12"/>
      <c r="I86" s="12"/>
      <c r="J86" s="12"/>
      <c r="K86" s="12"/>
      <c r="L86" s="13"/>
      <c r="M86" s="10"/>
    </row>
    <row r="87" spans="1:13">
      <c r="A87" s="10"/>
      <c r="B87" s="10"/>
      <c r="C87" s="10"/>
      <c r="D87" s="58"/>
      <c r="E87" s="11"/>
      <c r="F87" s="12"/>
      <c r="G87" s="12"/>
      <c r="H87" s="12"/>
      <c r="I87" s="12"/>
      <c r="J87" s="12"/>
      <c r="K87" s="12"/>
      <c r="L87" s="13"/>
      <c r="M87" s="10"/>
    </row>
    <row r="88" spans="1:13">
      <c r="B88" s="10"/>
      <c r="C88" s="10"/>
      <c r="D88" s="58"/>
      <c r="E88" s="11"/>
      <c r="F88" s="12"/>
    </row>
  </sheetData>
  <sheetProtection selectLockedCells="1"/>
  <autoFilter ref="B6:L52">
    <filterColumn colId="1"/>
    <filterColumn colId="8"/>
    <sortState ref="B7:L68">
      <sortCondition ref="C6:C68"/>
    </sortState>
  </autoFilter>
  <sortState ref="A8:L33">
    <sortCondition ref="B6:B55"/>
  </sortState>
  <mergeCells count="15">
    <mergeCell ref="D4:D5"/>
    <mergeCell ref="B2:L2"/>
    <mergeCell ref="B4:B5"/>
    <mergeCell ref="E4:E5"/>
    <mergeCell ref="C4:C5"/>
    <mergeCell ref="F4:K4"/>
    <mergeCell ref="L4:L5"/>
    <mergeCell ref="C63:E63"/>
    <mergeCell ref="F55:L55"/>
    <mergeCell ref="C58:E58"/>
    <mergeCell ref="C59:E59"/>
    <mergeCell ref="C60:E60"/>
    <mergeCell ref="C62:E62"/>
    <mergeCell ref="C61:E61"/>
    <mergeCell ref="B57:F57"/>
  </mergeCells>
  <conditionalFormatting sqref="K36:L53 G36:G53 K7:L33 I36:I53 I7:I33 B36:E53 B7:E33 G7:G33">
    <cfRule type="expression" dxfId="45" priority="64">
      <formula>MOD(COLUMN(),2)=0</formula>
    </cfRule>
  </conditionalFormatting>
  <conditionalFormatting sqref="K7 I7 G7">
    <cfRule type="cellIs" dxfId="44" priority="71" operator="equal">
      <formula>$N$7</formula>
    </cfRule>
  </conditionalFormatting>
  <conditionalFormatting sqref="K8 I8 G8">
    <cfRule type="cellIs" dxfId="43" priority="72" operator="equal">
      <formula>$N$8</formula>
    </cfRule>
  </conditionalFormatting>
  <conditionalFormatting sqref="K9 I9 G9">
    <cfRule type="cellIs" dxfId="42" priority="73" operator="equal">
      <formula>$N$9</formula>
    </cfRule>
  </conditionalFormatting>
  <conditionalFormatting sqref="K10 I10 G10">
    <cfRule type="cellIs" dxfId="41" priority="74" operator="equal">
      <formula>$N$10</formula>
    </cfRule>
  </conditionalFormatting>
  <conditionalFormatting sqref="K11 I11 G11">
    <cfRule type="cellIs" dxfId="40" priority="75" operator="equal">
      <formula>$N$11</formula>
    </cfRule>
  </conditionalFormatting>
  <conditionalFormatting sqref="K12 I12 G12">
    <cfRule type="cellIs" dxfId="39" priority="76" operator="equal">
      <formula>$N$12</formula>
    </cfRule>
  </conditionalFormatting>
  <conditionalFormatting sqref="K13 I13 G13">
    <cfRule type="cellIs" dxfId="38" priority="77" operator="equal">
      <formula>$N$13</formula>
    </cfRule>
  </conditionalFormatting>
  <conditionalFormatting sqref="K14 I14 G14">
    <cfRule type="cellIs" dxfId="37" priority="78" operator="equal">
      <formula>$N$14</formula>
    </cfRule>
  </conditionalFormatting>
  <conditionalFormatting sqref="K15 I15 G15">
    <cfRule type="cellIs" dxfId="36" priority="79" operator="equal">
      <formula>$N$15</formula>
    </cfRule>
  </conditionalFormatting>
  <conditionalFormatting sqref="K16 I16 G16">
    <cfRule type="cellIs" dxfId="35" priority="80" operator="equal">
      <formula>$N$16</formula>
    </cfRule>
  </conditionalFormatting>
  <conditionalFormatting sqref="K17 I17 G17">
    <cfRule type="cellIs" dxfId="34" priority="84" operator="equal">
      <formula>$N$17</formula>
    </cfRule>
  </conditionalFormatting>
  <conditionalFormatting sqref="K18 I18 G18">
    <cfRule type="cellIs" dxfId="33" priority="85" operator="equal">
      <formula>$N$18</formula>
    </cfRule>
  </conditionalFormatting>
  <conditionalFormatting sqref="K19 I19 G19">
    <cfRule type="cellIs" dxfId="32" priority="87" operator="equal">
      <formula>$N$19</formula>
    </cfRule>
  </conditionalFormatting>
  <conditionalFormatting sqref="K20 I20 G20">
    <cfRule type="cellIs" dxfId="31" priority="88" operator="equal">
      <formula>$N$20</formula>
    </cfRule>
  </conditionalFormatting>
  <conditionalFormatting sqref="K21 I21 G21">
    <cfRule type="cellIs" dxfId="30" priority="89" operator="equal">
      <formula>$N$21</formula>
    </cfRule>
  </conditionalFormatting>
  <conditionalFormatting sqref="K22 I22 G22">
    <cfRule type="cellIs" dxfId="29" priority="90" operator="equal">
      <formula>$N$22</formula>
    </cfRule>
  </conditionalFormatting>
  <conditionalFormatting sqref="K23 I23 G23">
    <cfRule type="cellIs" dxfId="28" priority="91" operator="equal">
      <formula>$N$23</formula>
    </cfRule>
  </conditionalFormatting>
  <conditionalFormatting sqref="K24 I24 G24">
    <cfRule type="cellIs" dxfId="27" priority="93" operator="equal">
      <formula>$N$24</formula>
    </cfRule>
  </conditionalFormatting>
  <conditionalFormatting sqref="K25 I25 G25">
    <cfRule type="cellIs" dxfId="26" priority="94" operator="equal">
      <formula>$N$25</formula>
    </cfRule>
  </conditionalFormatting>
  <conditionalFormatting sqref="K26 I26 G26">
    <cfRule type="cellIs" dxfId="25" priority="95" operator="equal">
      <formula>$N$26</formula>
    </cfRule>
  </conditionalFormatting>
  <conditionalFormatting sqref="K27 I27 G27">
    <cfRule type="cellIs" dxfId="24" priority="97" operator="equal">
      <formula>$N$27</formula>
    </cfRule>
  </conditionalFormatting>
  <conditionalFormatting sqref="K28 I28 G28">
    <cfRule type="cellIs" dxfId="23" priority="99" operator="equal">
      <formula>$N$28</formula>
    </cfRule>
  </conditionalFormatting>
  <conditionalFormatting sqref="K29 I29 G29">
    <cfRule type="cellIs" dxfId="22" priority="100" operator="equal">
      <formula>$N$29</formula>
    </cfRule>
  </conditionalFormatting>
  <conditionalFormatting sqref="K30 I30 G30">
    <cfRule type="cellIs" dxfId="21" priority="101" operator="equal">
      <formula>$N$30</formula>
    </cfRule>
  </conditionalFormatting>
  <conditionalFormatting sqref="K31 I31 G31">
    <cfRule type="cellIs" dxfId="20" priority="103" operator="equal">
      <formula>$N$31</formula>
    </cfRule>
  </conditionalFormatting>
  <conditionalFormatting sqref="K32 I32 G32">
    <cfRule type="cellIs" dxfId="19" priority="104" operator="equal">
      <formula>$N$32</formula>
    </cfRule>
  </conditionalFormatting>
  <conditionalFormatting sqref="K33 I33 G33">
    <cfRule type="cellIs" dxfId="18" priority="105" operator="equal">
      <formula>$N$33</formula>
    </cfRule>
  </conditionalFormatting>
  <conditionalFormatting sqref="K36 I36 G36">
    <cfRule type="cellIs" dxfId="17" priority="107" operator="equal">
      <formula>$N$36</formula>
    </cfRule>
  </conditionalFormatting>
  <conditionalFormatting sqref="K37 I37 G37">
    <cfRule type="cellIs" dxfId="16" priority="108" operator="equal">
      <formula>$N$37</formula>
    </cfRule>
  </conditionalFormatting>
  <conditionalFormatting sqref="K38 I38 G38">
    <cfRule type="cellIs" dxfId="15" priority="109" operator="equal">
      <formula>$N$38</formula>
    </cfRule>
  </conditionalFormatting>
  <conditionalFormatting sqref="K39 I39 G39">
    <cfRule type="cellIs" dxfId="14" priority="110" operator="equal">
      <formula>$N$39</formula>
    </cfRule>
  </conditionalFormatting>
  <conditionalFormatting sqref="K40 I40 G40">
    <cfRule type="cellIs" dxfId="13" priority="111" operator="equal">
      <formula>$N$40</formula>
    </cfRule>
  </conditionalFormatting>
  <conditionalFormatting sqref="K41 I41 G41">
    <cfRule type="cellIs" dxfId="12" priority="112" operator="equal">
      <formula>$N$41</formula>
    </cfRule>
  </conditionalFormatting>
  <conditionalFormatting sqref="K42 I42 G42">
    <cfRule type="cellIs" dxfId="11" priority="113" operator="equal">
      <formula>$N$42</formula>
    </cfRule>
  </conditionalFormatting>
  <conditionalFormatting sqref="K43 I43 G43">
    <cfRule type="cellIs" dxfId="10" priority="114" operator="equal">
      <formula>$N$43</formula>
    </cfRule>
  </conditionalFormatting>
  <conditionalFormatting sqref="K44 I44 G44">
    <cfRule type="cellIs" dxfId="9" priority="115" operator="equal">
      <formula>$N$44</formula>
    </cfRule>
  </conditionalFormatting>
  <conditionalFormatting sqref="K45 I45 G45">
    <cfRule type="cellIs" dxfId="8" priority="116" operator="equal">
      <formula>$N$45</formula>
    </cfRule>
  </conditionalFormatting>
  <conditionalFormatting sqref="K46 I46 G46">
    <cfRule type="cellIs" dxfId="7" priority="118" operator="equal">
      <formula>$N$46</formula>
    </cfRule>
  </conditionalFormatting>
  <conditionalFormatting sqref="K47 I47 G47">
    <cfRule type="cellIs" dxfId="6" priority="120" operator="equal">
      <formula>$N$47</formula>
    </cfRule>
  </conditionalFormatting>
  <conditionalFormatting sqref="K48 I48 G48">
    <cfRule type="cellIs" dxfId="5" priority="122" operator="equal">
      <formula>$N$48</formula>
    </cfRule>
  </conditionalFormatting>
  <conditionalFormatting sqref="K49 I49 G49">
    <cfRule type="cellIs" dxfId="4" priority="124" stopIfTrue="1" operator="equal">
      <formula>$N$49</formula>
    </cfRule>
  </conditionalFormatting>
  <conditionalFormatting sqref="K50 I50 G50">
    <cfRule type="cellIs" dxfId="3" priority="126" operator="equal">
      <formula>$N$50</formula>
    </cfRule>
  </conditionalFormatting>
  <conditionalFormatting sqref="K51 I51 G51">
    <cfRule type="cellIs" dxfId="2" priority="127" operator="equal">
      <formula>$N$51</formula>
    </cfRule>
  </conditionalFormatting>
  <conditionalFormatting sqref="K52 I52 G52">
    <cfRule type="cellIs" dxfId="1" priority="128" operator="equal">
      <formula>$N$52</formula>
    </cfRule>
  </conditionalFormatting>
  <conditionalFormatting sqref="K53 I53 G53">
    <cfRule type="cellIs" dxfId="0" priority="129" operator="equal">
      <formula>$N$53</formula>
    </cfRule>
  </conditionalFormatting>
  <pageMargins left="0.31496062992125984" right="0.31496062992125984" top="0.39370078740157483" bottom="0.39370078740157483" header="0.31496062992125984" footer="0.31496062992125984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D63"/>
  <sheetViews>
    <sheetView topLeftCell="A38" workbookViewId="0">
      <selection activeCell="B39" sqref="B39"/>
    </sheetView>
  </sheetViews>
  <sheetFormatPr defaultRowHeight="15"/>
  <cols>
    <col min="1" max="1" width="4.7109375" style="3" customWidth="1"/>
    <col min="2" max="3" width="20.7109375" style="1" customWidth="1"/>
    <col min="4" max="4" width="4.7109375" style="1" customWidth="1"/>
    <col min="5" max="16384" width="9.140625" style="1"/>
  </cols>
  <sheetData>
    <row r="1" spans="1:4">
      <c r="A1" s="4"/>
      <c r="B1" s="5"/>
      <c r="C1" s="5"/>
      <c r="D1" s="5"/>
    </row>
    <row r="2" spans="1:4" ht="17.25">
      <c r="A2" s="4"/>
      <c r="B2" s="2" t="s">
        <v>45</v>
      </c>
      <c r="C2" s="2" t="s">
        <v>46</v>
      </c>
      <c r="D2" s="5"/>
    </row>
    <row r="3" spans="1:4">
      <c r="A3" s="4">
        <v>1</v>
      </c>
      <c r="B3" s="6">
        <f>MIN('Levantamento de Preços'!F7:K7)</f>
        <v>3.19</v>
      </c>
      <c r="C3" s="8">
        <f>MAX('Levantamento de Preços'!F7:K7)</f>
        <v>3.79</v>
      </c>
      <c r="D3" s="5"/>
    </row>
    <row r="4" spans="1:4">
      <c r="A4" s="4">
        <v>2</v>
      </c>
      <c r="B4" s="6">
        <f>MIN('Levantamento de Preços'!F8:K8)</f>
        <v>3.79</v>
      </c>
      <c r="C4" s="8">
        <f>MAX('Levantamento de Preços'!F8:K8)</f>
        <v>4.59</v>
      </c>
      <c r="D4" s="5"/>
    </row>
    <row r="5" spans="1:4">
      <c r="A5" s="4">
        <v>3</v>
      </c>
      <c r="B5" s="6">
        <f>MIN('Levantamento de Preços'!F9:K9)</f>
        <v>3.95</v>
      </c>
      <c r="C5" s="8">
        <f>MAX('Levantamento de Preços'!F9:K9)</f>
        <v>4.49</v>
      </c>
      <c r="D5" s="5"/>
    </row>
    <row r="6" spans="1:4">
      <c r="A6" s="4">
        <v>4</v>
      </c>
      <c r="B6" s="6">
        <f>MIN('Levantamento de Preços'!F10:K10)</f>
        <v>3.69</v>
      </c>
      <c r="C6" s="8">
        <f>MAX('Levantamento de Preços'!F10:K10)</f>
        <v>4.09</v>
      </c>
      <c r="D6" s="5"/>
    </row>
    <row r="7" spans="1:4">
      <c r="A7" s="4">
        <v>5</v>
      </c>
      <c r="B7" s="6">
        <f>MIN('Levantamento de Preços'!F11:K11)</f>
        <v>3.69</v>
      </c>
      <c r="C7" s="8">
        <f>MAX('Levantamento de Preços'!F11:K11)</f>
        <v>4.99</v>
      </c>
      <c r="D7" s="5"/>
    </row>
    <row r="8" spans="1:4">
      <c r="A8" s="4">
        <v>6</v>
      </c>
      <c r="B8" s="6">
        <f>MIN('Levantamento de Preços'!F12:K12)</f>
        <v>7.49</v>
      </c>
      <c r="C8" s="8">
        <f>MAX('Levantamento de Preços'!F12:K12)</f>
        <v>8.99</v>
      </c>
      <c r="D8" s="5"/>
    </row>
    <row r="9" spans="1:4">
      <c r="A9" s="4">
        <v>7</v>
      </c>
      <c r="B9" s="6">
        <f>MIN('Levantamento de Preços'!F13:K13)</f>
        <v>8.89</v>
      </c>
      <c r="C9" s="8">
        <f>MAX('Levantamento de Preços'!F13:K13)</f>
        <v>8.99</v>
      </c>
      <c r="D9" s="5"/>
    </row>
    <row r="10" spans="1:4">
      <c r="A10" s="4">
        <v>8</v>
      </c>
      <c r="B10" s="6">
        <f>MIN('Levantamento de Preços'!F14:K14)</f>
        <v>7.49</v>
      </c>
      <c r="C10" s="8">
        <f>MAX('Levantamento de Preços'!F14:K14)</f>
        <v>8.99</v>
      </c>
      <c r="D10" s="5"/>
    </row>
    <row r="11" spans="1:4">
      <c r="A11" s="4">
        <v>9</v>
      </c>
      <c r="B11" s="6">
        <f>MIN('Levantamento de Preços'!F15:K15)</f>
        <v>13.97</v>
      </c>
      <c r="C11" s="8">
        <f>MAX('Levantamento de Preços'!F15:K15)</f>
        <v>14.69</v>
      </c>
      <c r="D11" s="5"/>
    </row>
    <row r="12" spans="1:4">
      <c r="A12" s="4">
        <v>10</v>
      </c>
      <c r="B12" s="6">
        <f>MIN('Levantamento de Preços'!F16:K16)</f>
        <v>14.99</v>
      </c>
      <c r="C12" s="8">
        <f>MAX('Levantamento de Preços'!F16:K16)</f>
        <v>18.489999999999998</v>
      </c>
      <c r="D12" s="5"/>
    </row>
    <row r="13" spans="1:4">
      <c r="A13" s="4">
        <v>11</v>
      </c>
      <c r="B13" s="6" t="e">
        <f>MIN('Levantamento de Preços'!#REF!)</f>
        <v>#REF!</v>
      </c>
      <c r="C13" s="8" t="e">
        <f>MAX('Levantamento de Preços'!#REF!)</f>
        <v>#REF!</v>
      </c>
      <c r="D13" s="5"/>
    </row>
    <row r="14" spans="1:4">
      <c r="A14" s="4">
        <v>12</v>
      </c>
      <c r="B14" s="6" t="e">
        <f>MIN('Levantamento de Preços'!#REF!)</f>
        <v>#REF!</v>
      </c>
      <c r="C14" s="8" t="e">
        <f>MAX('Levantamento de Preços'!#REF!)</f>
        <v>#REF!</v>
      </c>
      <c r="D14" s="5"/>
    </row>
    <row r="15" spans="1:4">
      <c r="A15" s="4">
        <v>13</v>
      </c>
      <c r="B15" s="6" t="e">
        <f>MIN('Levantamento de Preços'!#REF!)</f>
        <v>#REF!</v>
      </c>
      <c r="C15" s="8" t="e">
        <f>MAX('Levantamento de Preços'!#REF!)</f>
        <v>#REF!</v>
      </c>
      <c r="D15" s="5"/>
    </row>
    <row r="16" spans="1:4">
      <c r="A16" s="4">
        <v>14</v>
      </c>
      <c r="B16" s="6">
        <f>MIN('Levantamento de Preços'!F17:K17)</f>
        <v>34.89</v>
      </c>
      <c r="C16" s="8">
        <f>MAX('Levantamento de Preços'!F17:K17)</f>
        <v>42.9</v>
      </c>
      <c r="D16" s="5"/>
    </row>
    <row r="17" spans="1:4">
      <c r="A17" s="4">
        <v>15</v>
      </c>
      <c r="B17" s="6">
        <f>MIN('Levantamento de Preços'!F18:K18)</f>
        <v>29.9</v>
      </c>
      <c r="C17" s="8">
        <f>MAX('Levantamento de Preços'!F18:K18)</f>
        <v>35.9</v>
      </c>
      <c r="D17" s="5"/>
    </row>
    <row r="18" spans="1:4">
      <c r="A18" s="4">
        <v>16</v>
      </c>
      <c r="B18" s="6" t="e">
        <f>MIN('Levantamento de Preços'!#REF!)</f>
        <v>#REF!</v>
      </c>
      <c r="C18" s="8" t="e">
        <f>MAX('Levantamento de Preços'!#REF!)</f>
        <v>#REF!</v>
      </c>
      <c r="D18" s="5"/>
    </row>
    <row r="19" spans="1:4">
      <c r="A19" s="4">
        <v>17</v>
      </c>
      <c r="B19" s="6">
        <f>MIN('Levantamento de Preços'!F19:K19)</f>
        <v>28.99</v>
      </c>
      <c r="C19" s="8">
        <f>MAX('Levantamento de Preços'!F19:K19)</f>
        <v>33.270000000000003</v>
      </c>
      <c r="D19" s="5"/>
    </row>
    <row r="20" spans="1:4">
      <c r="A20" s="4">
        <v>18</v>
      </c>
      <c r="B20" s="6">
        <f>MIN('Levantamento de Preços'!F20:K20)</f>
        <v>69.569999999999993</v>
      </c>
      <c r="C20" s="8">
        <f>MAX('Levantamento de Preços'!F20:K20)</f>
        <v>78.900000000000006</v>
      </c>
      <c r="D20" s="5"/>
    </row>
    <row r="21" spans="1:4">
      <c r="A21" s="4">
        <v>19</v>
      </c>
      <c r="B21" s="6">
        <f>MIN('Levantamento de Preços'!F21:K21)</f>
        <v>83.57</v>
      </c>
      <c r="C21" s="8">
        <f>MAX('Levantamento de Preços'!F21:K21)</f>
        <v>92.9</v>
      </c>
      <c r="D21" s="5"/>
    </row>
    <row r="22" spans="1:4">
      <c r="A22" s="4">
        <v>20</v>
      </c>
      <c r="B22" s="6">
        <f>MIN('Levantamento de Preços'!F22:K22)</f>
        <v>34.99</v>
      </c>
      <c r="C22" s="8">
        <f>MAX('Levantamento de Preços'!F22:K22)</f>
        <v>46.39</v>
      </c>
      <c r="D22" s="5"/>
    </row>
    <row r="23" spans="1:4">
      <c r="A23" s="4">
        <v>21</v>
      </c>
      <c r="B23" s="6">
        <f>MIN('Levantamento de Preços'!F23:K23)</f>
        <v>37.99</v>
      </c>
      <c r="C23" s="8">
        <f>MAX('Levantamento de Preços'!F23:K23)</f>
        <v>43.27</v>
      </c>
      <c r="D23" s="5"/>
    </row>
    <row r="24" spans="1:4">
      <c r="A24" s="4">
        <v>22</v>
      </c>
      <c r="B24" s="6" t="e">
        <f>MIN('Levantamento de Preços'!#REF!)</f>
        <v>#REF!</v>
      </c>
      <c r="C24" s="8" t="e">
        <f>MAX('Levantamento de Preços'!#REF!)</f>
        <v>#REF!</v>
      </c>
      <c r="D24" s="5"/>
    </row>
    <row r="25" spans="1:4">
      <c r="A25" s="4">
        <v>23</v>
      </c>
      <c r="B25" s="6">
        <f>MIN('Levantamento de Preços'!F24:K24)</f>
        <v>33.9</v>
      </c>
      <c r="C25" s="8">
        <f>MAX('Levantamento de Preços'!F24:K24)</f>
        <v>33.9</v>
      </c>
      <c r="D25" s="5"/>
    </row>
    <row r="26" spans="1:4">
      <c r="A26" s="4">
        <v>24</v>
      </c>
      <c r="B26" s="6">
        <f>MIN('Levantamento de Preços'!F25:K25)</f>
        <v>36.99</v>
      </c>
      <c r="C26" s="8">
        <f>MAX('Levantamento de Preços'!F25:K25)</f>
        <v>42.37</v>
      </c>
      <c r="D26" s="5"/>
    </row>
    <row r="27" spans="1:4">
      <c r="A27" s="4">
        <v>25</v>
      </c>
      <c r="B27" s="6">
        <f>MIN('Levantamento de Preços'!F26:K26)</f>
        <v>29.99</v>
      </c>
      <c r="C27" s="8">
        <f>MAX('Levantamento de Preços'!F26:K26)</f>
        <v>34.9</v>
      </c>
      <c r="D27" s="5"/>
    </row>
    <row r="28" spans="1:4">
      <c r="A28" s="4">
        <v>26</v>
      </c>
      <c r="B28" s="6" t="e">
        <f>MIN('Levantamento de Preços'!#REF!)</f>
        <v>#REF!</v>
      </c>
      <c r="C28" s="8" t="e">
        <f>MAX('Levantamento de Preços'!#REF!)</f>
        <v>#REF!</v>
      </c>
      <c r="D28" s="5"/>
    </row>
    <row r="29" spans="1:4">
      <c r="A29" s="4">
        <v>27</v>
      </c>
      <c r="B29" s="6">
        <f>MIN('Levantamento de Preços'!F27:K27)</f>
        <v>25.89</v>
      </c>
      <c r="C29" s="8">
        <f>MAX('Levantamento de Preços'!F27:K27)</f>
        <v>32.590000000000003</v>
      </c>
      <c r="D29" s="5"/>
    </row>
    <row r="30" spans="1:4">
      <c r="A30" s="4">
        <v>28</v>
      </c>
      <c r="B30" s="6" t="e">
        <f>MIN('Levantamento de Preços'!#REF!)</f>
        <v>#REF!</v>
      </c>
      <c r="C30" s="8" t="e">
        <f>MAX('Levantamento de Preços'!#REF!)</f>
        <v>#REF!</v>
      </c>
      <c r="D30" s="5"/>
    </row>
    <row r="31" spans="1:4">
      <c r="A31" s="4">
        <v>29</v>
      </c>
      <c r="B31" s="6">
        <f>MIN('Levantamento de Preços'!F28:K28)</f>
        <v>24.9</v>
      </c>
      <c r="C31" s="8">
        <f>MAX('Levantamento de Preços'!F28:K28)</f>
        <v>24.9</v>
      </c>
      <c r="D31" s="5"/>
    </row>
    <row r="32" spans="1:4">
      <c r="A32" s="4">
        <v>30</v>
      </c>
      <c r="B32" s="6">
        <f>MIN('Levantamento de Preços'!F29:K29)</f>
        <v>30.9</v>
      </c>
      <c r="C32" s="8">
        <f>MAX('Levantamento de Preços'!F29:K29)</f>
        <v>30.9</v>
      </c>
      <c r="D32" s="5"/>
    </row>
    <row r="33" spans="1:4">
      <c r="A33" s="4">
        <v>31</v>
      </c>
      <c r="B33" s="6">
        <f>MIN('Levantamento de Preços'!F30:K30)</f>
        <v>32.9</v>
      </c>
      <c r="C33" s="8">
        <f>MAX('Levantamento de Preços'!F30:K30)</f>
        <v>32.9</v>
      </c>
      <c r="D33" s="5"/>
    </row>
    <row r="34" spans="1:4">
      <c r="A34" s="4">
        <v>32</v>
      </c>
      <c r="B34" s="6" t="e">
        <f>MIN('Levantamento de Preços'!#REF!)</f>
        <v>#REF!</v>
      </c>
      <c r="C34" s="8" t="e">
        <f>MAX('Levantamento de Preços'!#REF!)</f>
        <v>#REF!</v>
      </c>
      <c r="D34" s="5"/>
    </row>
    <row r="35" spans="1:4">
      <c r="A35" s="4">
        <v>33</v>
      </c>
      <c r="B35" s="6">
        <f>MIN('Levantamento de Preços'!F31:K31)</f>
        <v>36.99</v>
      </c>
      <c r="C35" s="8">
        <f>MAX('Levantamento de Preços'!F31:K31)</f>
        <v>42.37</v>
      </c>
      <c r="D35" s="5"/>
    </row>
    <row r="36" spans="1:4">
      <c r="A36" s="4">
        <v>34</v>
      </c>
      <c r="B36" s="6">
        <f>MIN('Levantamento de Preços'!F32:K32)</f>
        <v>29.9</v>
      </c>
      <c r="C36" s="8">
        <f>MAX('Levantamento de Preços'!F32:K32)</f>
        <v>34.9</v>
      </c>
      <c r="D36" s="5"/>
    </row>
    <row r="37" spans="1:4">
      <c r="A37" s="4">
        <v>35</v>
      </c>
      <c r="B37" s="6">
        <f>MIN('Levantamento de Preços'!F33:K33)</f>
        <v>67.989999999999995</v>
      </c>
      <c r="C37" s="8">
        <f>MAX('Levantamento de Preços'!F33:K33)</f>
        <v>75.900000000000006</v>
      </c>
      <c r="D37" s="5"/>
    </row>
    <row r="38" spans="1:4">
      <c r="A38" s="4">
        <v>36</v>
      </c>
      <c r="B38" s="7" t="e">
        <f>MIN('Levantamento de Preços'!#REF!)</f>
        <v>#REF!</v>
      </c>
      <c r="C38" s="9" t="e">
        <f>MAX('Levantamento de Preços'!#REF!)</f>
        <v>#REF!</v>
      </c>
      <c r="D38" s="5"/>
    </row>
    <row r="39" spans="1:4">
      <c r="A39" s="4">
        <v>37</v>
      </c>
      <c r="B39" s="7">
        <f>MIN('Levantamento de Preços'!F36:K36)</f>
        <v>67.989999999999995</v>
      </c>
      <c r="C39" s="9">
        <f>MAX('Levantamento de Preços'!F36:K36)</f>
        <v>75.900000000000006</v>
      </c>
      <c r="D39" s="5"/>
    </row>
    <row r="40" spans="1:4">
      <c r="A40" s="4">
        <v>38</v>
      </c>
      <c r="B40" s="7">
        <f>MIN('Levantamento de Preços'!F37:K37)</f>
        <v>32.9</v>
      </c>
      <c r="C40" s="9">
        <f>MAX('Levantamento de Preços'!F37:K37)</f>
        <v>32.9</v>
      </c>
      <c r="D40" s="5"/>
    </row>
    <row r="41" spans="1:4">
      <c r="A41" s="4">
        <v>39</v>
      </c>
      <c r="B41" s="7">
        <f>MIN('Levantamento de Preços'!F38:K38)</f>
        <v>69.98</v>
      </c>
      <c r="C41" s="9">
        <f>MAX('Levantamento de Preços'!F38:K38)</f>
        <v>78.900000000000006</v>
      </c>
      <c r="D41" s="5"/>
    </row>
    <row r="42" spans="1:4">
      <c r="A42" s="4">
        <v>40</v>
      </c>
      <c r="B42" s="7">
        <f>MIN('Levantamento de Preços'!F39:K39)</f>
        <v>37.99</v>
      </c>
      <c r="C42" s="9">
        <f>MAX('Levantamento de Preços'!F39:K39)</f>
        <v>43.27</v>
      </c>
      <c r="D42" s="5"/>
    </row>
    <row r="43" spans="1:4">
      <c r="A43" s="4">
        <v>41</v>
      </c>
      <c r="B43" s="7">
        <f>MIN('Levantamento de Preços'!F40:K40)</f>
        <v>59.37</v>
      </c>
      <c r="C43" s="9">
        <f>MAX('Levantamento de Preços'!F40:K40)</f>
        <v>67.900000000000006</v>
      </c>
      <c r="D43" s="5"/>
    </row>
    <row r="44" spans="1:4">
      <c r="A44" s="4">
        <v>42</v>
      </c>
      <c r="B44" s="7">
        <f>MIN('Levantamento de Preços'!F41:K41)</f>
        <v>45.99</v>
      </c>
      <c r="C44" s="9">
        <f>MAX('Levantamento de Preços'!F41:K41)</f>
        <v>52.9</v>
      </c>
      <c r="D44" s="5"/>
    </row>
    <row r="45" spans="1:4">
      <c r="A45" s="4">
        <v>43</v>
      </c>
      <c r="B45" s="7">
        <f>MIN('Levantamento de Preços'!F42:K42)</f>
        <v>45.99</v>
      </c>
      <c r="C45" s="9">
        <f>MAX('Levantamento de Preços'!F42:K42)</f>
        <v>52.9</v>
      </c>
      <c r="D45" s="5"/>
    </row>
    <row r="46" spans="1:4">
      <c r="A46" s="4">
        <v>44</v>
      </c>
      <c r="B46" s="7">
        <f>MIN('Levantamento de Preços'!F43:K43)</f>
        <v>36.89</v>
      </c>
      <c r="C46" s="9">
        <f>MAX('Levantamento de Preços'!F43:K43)</f>
        <v>42.9</v>
      </c>
      <c r="D46" s="5"/>
    </row>
    <row r="47" spans="1:4">
      <c r="A47" s="4">
        <v>45</v>
      </c>
      <c r="B47" s="7">
        <f>MIN('Levantamento de Preços'!F44:K44)</f>
        <v>31.49</v>
      </c>
      <c r="C47" s="9">
        <f>MAX('Levantamento de Preços'!F44:K44)</f>
        <v>37.9</v>
      </c>
      <c r="D47" s="5"/>
    </row>
    <row r="48" spans="1:4">
      <c r="A48" s="4">
        <v>46</v>
      </c>
      <c r="B48" s="7">
        <f>MIN('Levantamento de Preços'!F45:K45)</f>
        <v>28.99</v>
      </c>
      <c r="C48" s="9">
        <f>MAX('Levantamento de Preços'!F45:K45)</f>
        <v>33.270000000000003</v>
      </c>
      <c r="D48" s="5"/>
    </row>
    <row r="49" spans="1:4">
      <c r="A49" s="4">
        <v>47</v>
      </c>
      <c r="B49" s="7" t="e">
        <f>MIN('Levantamento de Preços'!#REF!)</f>
        <v>#REF!</v>
      </c>
      <c r="C49" s="9" t="e">
        <f>MAX('Levantamento de Preços'!#REF!)</f>
        <v>#REF!</v>
      </c>
      <c r="D49" s="5"/>
    </row>
    <row r="50" spans="1:4">
      <c r="A50" s="4">
        <v>48</v>
      </c>
      <c r="B50" s="7">
        <f>MIN('Levantamento de Preços'!F46:K46)</f>
        <v>42.99</v>
      </c>
      <c r="C50" s="9">
        <f>MAX('Levantamento de Preços'!F46:K46)</f>
        <v>48.9</v>
      </c>
      <c r="D50" s="5"/>
    </row>
    <row r="51" spans="1:4">
      <c r="A51" s="4">
        <v>49</v>
      </c>
      <c r="B51" s="7" t="e">
        <f>MIN('Levantamento de Preços'!#REF!)</f>
        <v>#REF!</v>
      </c>
      <c r="C51" s="9" t="e">
        <f>MAX('Levantamento de Preços'!#REF!)</f>
        <v>#REF!</v>
      </c>
      <c r="D51" s="5"/>
    </row>
    <row r="52" spans="1:4">
      <c r="A52" s="4">
        <v>50</v>
      </c>
      <c r="B52" s="7">
        <f>MIN('Levantamento de Preços'!F47:K47)</f>
        <v>36.99</v>
      </c>
      <c r="C52" s="9">
        <f>MAX('Levantamento de Preços'!F47:K47)</f>
        <v>42.37</v>
      </c>
      <c r="D52" s="5"/>
    </row>
    <row r="53" spans="1:4">
      <c r="A53" s="4">
        <v>51</v>
      </c>
      <c r="B53" s="7" t="e">
        <f>MIN('Levantamento de Preços'!#REF!)</f>
        <v>#REF!</v>
      </c>
      <c r="C53" s="9" t="e">
        <f>MAX('Levantamento de Preços'!#REF!)</f>
        <v>#REF!</v>
      </c>
      <c r="D53" s="5"/>
    </row>
    <row r="54" spans="1:4">
      <c r="A54" s="4">
        <v>52</v>
      </c>
      <c r="B54" s="7">
        <f>MIN('Levantamento de Preços'!F48:K48)</f>
        <v>29.9</v>
      </c>
      <c r="C54" s="9">
        <f>MAX('Levantamento de Preços'!F48:K48)</f>
        <v>37.9</v>
      </c>
      <c r="D54" s="5"/>
    </row>
    <row r="55" spans="1:4">
      <c r="A55" s="4">
        <v>53</v>
      </c>
      <c r="B55" s="7" t="e">
        <f>MIN('Levantamento de Preços'!#REF!)</f>
        <v>#REF!</v>
      </c>
      <c r="C55" s="9" t="e">
        <f>MAX('Levantamento de Preços'!#REF!)</f>
        <v>#REF!</v>
      </c>
      <c r="D55" s="5"/>
    </row>
    <row r="56" spans="1:4">
      <c r="A56" s="4">
        <v>54</v>
      </c>
      <c r="B56" s="7">
        <f>MIN('Levantamento de Preços'!F49:K49)</f>
        <v>30.9</v>
      </c>
      <c r="C56" s="9">
        <f>MAX('Levantamento de Preços'!F49:K49)</f>
        <v>33.9</v>
      </c>
      <c r="D56" s="5"/>
    </row>
    <row r="57" spans="1:4">
      <c r="A57" s="4">
        <v>55</v>
      </c>
      <c r="B57" s="7" t="e">
        <f>MIN('Levantamento de Preços'!#REF!)</f>
        <v>#REF!</v>
      </c>
      <c r="C57" s="9" t="e">
        <f>MAX('Levantamento de Preços'!#REF!)</f>
        <v>#REF!</v>
      </c>
      <c r="D57" s="5"/>
    </row>
    <row r="58" spans="1:4">
      <c r="A58" s="4">
        <v>56</v>
      </c>
      <c r="B58" s="7">
        <f>MIN('Levantamento de Preços'!F50:K50)</f>
        <v>29.99</v>
      </c>
      <c r="C58" s="9">
        <f>MAX('Levantamento de Preços'!F50:K50)</f>
        <v>34.9</v>
      </c>
      <c r="D58" s="5"/>
    </row>
    <row r="59" spans="1:4">
      <c r="A59" s="4">
        <v>57</v>
      </c>
      <c r="B59" s="7">
        <f>MIN('Levantamento de Preços'!F51:K51)</f>
        <v>36.99</v>
      </c>
      <c r="C59" s="9">
        <f>MAX('Levantamento de Preços'!F51:K51)</f>
        <v>42.37</v>
      </c>
      <c r="D59" s="5"/>
    </row>
    <row r="60" spans="1:4">
      <c r="A60" s="4">
        <v>58</v>
      </c>
      <c r="B60" s="7">
        <f>MIN('Levantamento de Preços'!F52:K52)</f>
        <v>26.99</v>
      </c>
      <c r="C60" s="9">
        <f>MAX('Levantamento de Preços'!F52:K52)</f>
        <v>29.9</v>
      </c>
      <c r="D60" s="5"/>
    </row>
    <row r="61" spans="1:4">
      <c r="A61" s="4">
        <v>59</v>
      </c>
      <c r="B61" s="7">
        <f>MIN('Levantamento de Preços'!F53:K53)</f>
        <v>56.99</v>
      </c>
      <c r="C61" s="9">
        <f>MAX('Levantamento de Preços'!F53:K53)</f>
        <v>65.900000000000006</v>
      </c>
      <c r="D61" s="5"/>
    </row>
    <row r="62" spans="1:4">
      <c r="A62" s="4">
        <v>60</v>
      </c>
      <c r="B62" s="7" t="e">
        <f>MIN('Levantamento de Preços'!#REF!)</f>
        <v>#REF!</v>
      </c>
      <c r="C62" s="9" t="e">
        <f>MAX('Levantamento de Preços'!#REF!)</f>
        <v>#REF!</v>
      </c>
      <c r="D62" s="5"/>
    </row>
    <row r="63" spans="1:4">
      <c r="A63" s="4"/>
      <c r="B63" s="5"/>
      <c r="C63" s="5"/>
      <c r="D63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Levantamento de Preços</vt:lpstr>
      <vt:lpstr>Diferença Percentual</vt:lpstr>
      <vt:lpstr>'Levantamento de Preços'!Area_de_impressao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</cp:lastModifiedBy>
  <cp:lastPrinted>2021-03-23T19:20:14Z</cp:lastPrinted>
  <dcterms:created xsi:type="dcterms:W3CDTF">2019-03-28T11:50:10Z</dcterms:created>
  <dcterms:modified xsi:type="dcterms:W3CDTF">2021-03-26T19:11:55Z</dcterms:modified>
</cp:coreProperties>
</file>