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defaultThemeVersion="124226"/>
  <bookViews>
    <workbookView xWindow="0" yWindow="0" windowWidth="21840" windowHeight="13020" activeTab="3"/>
  </bookViews>
  <sheets>
    <sheet name="Gráf1" sheetId="3" r:id="rId1"/>
    <sheet name="Gráf3" sheetId="5" r:id="rId2"/>
    <sheet name="Gráf2" sheetId="4" r:id="rId3"/>
    <sheet name="Levantamento de Preços" sheetId="1" r:id="rId4"/>
    <sheet name="Diferença Percentual" sheetId="2" r:id="rId5"/>
  </sheets>
  <definedNames>
    <definedName name="_xlnm._FilterDatabase" localSheetId="3" hidden="1">'Levantamento de Preços'!$B$6:$L$74</definedName>
    <definedName name="_xlnm.Print_Area" localSheetId="3">'Levantamento de Preços'!$A$2:$L$111</definedName>
  </definedNames>
  <calcPr calcId="125725"/>
</workbook>
</file>

<file path=xl/calcChain.xml><?xml version="1.0" encoding="utf-8"?>
<calcChain xmlns="http://schemas.openxmlformats.org/spreadsheetml/2006/main">
  <c r="L70" i="1"/>
  <c r="L69"/>
  <c r="L57"/>
  <c r="L56"/>
  <c r="L55"/>
  <c r="L54"/>
  <c r="L53"/>
  <c r="L52"/>
  <c r="L51"/>
  <c r="L50"/>
  <c r="L49"/>
  <c r="L48"/>
  <c r="L47"/>
  <c r="L46"/>
  <c r="L45"/>
  <c r="L44"/>
  <c r="L43"/>
  <c r="L41"/>
  <c r="L40"/>
  <c r="L39"/>
  <c r="L74"/>
  <c r="L73"/>
  <c r="L72"/>
  <c r="L71"/>
  <c r="L68"/>
  <c r="L67"/>
  <c r="L66"/>
  <c r="L65"/>
  <c r="L64"/>
  <c r="L63"/>
  <c r="L62"/>
  <c r="L61"/>
  <c r="L60"/>
  <c r="L59"/>
  <c r="L58"/>
  <c r="L3"/>
  <c r="M38"/>
  <c r="M37"/>
  <c r="B39" i="2"/>
  <c r="C39"/>
  <c r="B40"/>
  <c r="C40"/>
  <c r="B41"/>
  <c r="C41"/>
  <c r="B42"/>
  <c r="C42"/>
  <c r="B43"/>
  <c r="C43"/>
  <c r="B44"/>
  <c r="C44"/>
  <c r="B45"/>
  <c r="C45"/>
  <c r="B46"/>
  <c r="C46"/>
  <c r="B47"/>
  <c r="C47"/>
  <c r="B48"/>
  <c r="C48"/>
  <c r="B49"/>
  <c r="C49"/>
  <c r="B50"/>
  <c r="C50"/>
  <c r="B51"/>
  <c r="C51"/>
  <c r="B52"/>
  <c r="C52"/>
  <c r="B53"/>
  <c r="C53"/>
  <c r="B54"/>
  <c r="C54"/>
  <c r="B55"/>
  <c r="C55"/>
  <c r="B56"/>
  <c r="C56"/>
  <c r="B57"/>
  <c r="C57"/>
  <c r="B58"/>
  <c r="C58"/>
  <c r="B59"/>
  <c r="C59"/>
  <c r="B60"/>
  <c r="C60"/>
  <c r="B61"/>
  <c r="C61"/>
  <c r="B62"/>
  <c r="C62"/>
  <c r="B63"/>
  <c r="C63"/>
  <c r="B64"/>
  <c r="C64"/>
  <c r="B65"/>
  <c r="C65"/>
  <c r="B66"/>
  <c r="C66"/>
  <c r="B38"/>
  <c r="C38"/>
  <c r="B4"/>
  <c r="C4"/>
  <c r="B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36"/>
  <c r="C36"/>
  <c r="B37"/>
  <c r="C37"/>
  <c r="M32" i="1"/>
  <c r="M33"/>
  <c r="M34"/>
  <c r="M35"/>
  <c r="M36"/>
  <c r="M75"/>
  <c r="M9"/>
  <c r="M10"/>
  <c r="M11"/>
  <c r="M12"/>
  <c r="M13"/>
  <c r="M14"/>
  <c r="M15"/>
  <c r="M16"/>
  <c r="M17"/>
  <c r="M18"/>
  <c r="M19"/>
  <c r="M20"/>
  <c r="M21"/>
  <c r="M22"/>
  <c r="M23"/>
  <c r="M24"/>
  <c r="M25"/>
  <c r="M26"/>
  <c r="M27"/>
  <c r="M28"/>
  <c r="M29"/>
  <c r="M30"/>
  <c r="M31"/>
  <c r="M8"/>
  <c r="M7"/>
  <c r="B3" i="2"/>
  <c r="C3"/>
  <c r="L36" i="1" l="1"/>
  <c r="L35"/>
  <c r="L34"/>
  <c r="L33"/>
  <c r="L32"/>
  <c r="L31"/>
  <c r="L30"/>
  <c r="L29"/>
  <c r="L28"/>
  <c r="L27"/>
  <c r="L26"/>
  <c r="L25"/>
  <c r="L24"/>
  <c r="L23"/>
  <c r="L22"/>
  <c r="L21"/>
  <c r="L20"/>
  <c r="L18"/>
  <c r="L17"/>
  <c r="L16"/>
  <c r="L15"/>
  <c r="L14"/>
  <c r="L13"/>
  <c r="L12"/>
  <c r="L11"/>
  <c r="L10"/>
  <c r="L9"/>
  <c r="L8"/>
  <c r="L37"/>
  <c r="L38"/>
  <c r="L7"/>
</calcChain>
</file>

<file path=xl/sharedStrings.xml><?xml version="1.0" encoding="utf-8"?>
<sst xmlns="http://schemas.openxmlformats.org/spreadsheetml/2006/main" count="322" uniqueCount="196">
  <si>
    <t>Rede Top</t>
  </si>
  <si>
    <t>Carol</t>
  </si>
  <si>
    <t>Archer</t>
  </si>
  <si>
    <t>Preços por Supermercados</t>
  </si>
  <si>
    <t>Marca</t>
  </si>
  <si>
    <t>Produto</t>
  </si>
  <si>
    <t>Otto</t>
  </si>
  <si>
    <t>Qtde &amp;
Peso</t>
  </si>
  <si>
    <t>Valor mais Baixo</t>
  </si>
  <si>
    <t>Valor mais Alto</t>
  </si>
  <si>
    <t>Maior Diferença</t>
  </si>
  <si>
    <t>Arroz</t>
  </si>
  <si>
    <t>Sabonete</t>
  </si>
  <si>
    <t>Shampoo</t>
  </si>
  <si>
    <t>LISTA DOS SUPERMERCADOS ONDE FOI REALIZADA A PESQUISA DE PREÇOS</t>
  </si>
  <si>
    <t>Archer:</t>
  </si>
  <si>
    <t>Rua Anfilóquio Nunes Pires, nº 477, Bairro Figueira, Gaspar/SC.</t>
  </si>
  <si>
    <t>Carol:</t>
  </si>
  <si>
    <t>Rua Industrial L. Schmalz, nº 55, Bairro Sete de Setembro, Gaspar/SC.</t>
  </si>
  <si>
    <t>Av. Frei Godofredo, nº 689, Bairro Santa Terezinha, Gaspar/SC.</t>
  </si>
  <si>
    <t>Otto:</t>
  </si>
  <si>
    <t>Av. Frei Godofredo, nº 1470, Bairro Santa Terezinha, Gaspar/SC.</t>
  </si>
  <si>
    <t>Rede Top:</t>
  </si>
  <si>
    <t>Rod. Jorge Lacerda, nº 563, Bairro Sete de Setembro, Gaspar/SC.</t>
  </si>
  <si>
    <t>Condicionador</t>
  </si>
  <si>
    <t>Papel Higiênico</t>
  </si>
  <si>
    <t>Detergente</t>
  </si>
  <si>
    <r>
      <t xml:space="preserve">Descrição </t>
    </r>
    <r>
      <rPr>
        <b/>
        <i/>
        <sz val="13"/>
        <rFont val="Times New Roman"/>
        <family val="1"/>
      </rPr>
      <t>(se necessário)</t>
    </r>
  </si>
  <si>
    <t>Cerveja</t>
  </si>
  <si>
    <t>Suco</t>
  </si>
  <si>
    <t>Refrigerante</t>
  </si>
  <si>
    <t>Queijo</t>
  </si>
  <si>
    <t>x</t>
  </si>
  <si>
    <t>Pão</t>
  </si>
  <si>
    <t>Café</t>
  </si>
  <si>
    <t>Açucar</t>
  </si>
  <si>
    <t>Tirol</t>
  </si>
  <si>
    <t>Cebola</t>
  </si>
  <si>
    <t>Tomate</t>
  </si>
  <si>
    <t>União</t>
  </si>
  <si>
    <t>Urbano</t>
  </si>
  <si>
    <t>Feijão</t>
  </si>
  <si>
    <t>Leite</t>
  </si>
  <si>
    <t>Preceiro</t>
  </si>
  <si>
    <t>Preceiro:</t>
  </si>
  <si>
    <t>Amaciante</t>
  </si>
  <si>
    <t>Ovo</t>
  </si>
  <si>
    <t>Requeijão</t>
  </si>
  <si>
    <t xml:space="preserve">Brahma </t>
  </si>
  <si>
    <t>Tang</t>
  </si>
  <si>
    <t>Guaraná</t>
  </si>
  <si>
    <t>Clube Social</t>
  </si>
  <si>
    <t>Dove</t>
  </si>
  <si>
    <t>Clous up</t>
  </si>
  <si>
    <t>Ypê</t>
  </si>
  <si>
    <t>Rosane</t>
  </si>
  <si>
    <t>Komprão:</t>
  </si>
  <si>
    <t>Komprão</t>
  </si>
  <si>
    <t>Rua Dep. Mastella</t>
  </si>
  <si>
    <t>n°624, Bairro Sete de Setembro, Gaspar/SC.</t>
  </si>
  <si>
    <t>Azeite</t>
  </si>
  <si>
    <t>Trigo</t>
  </si>
  <si>
    <t>Água sanitária</t>
  </si>
  <si>
    <t>Manteiga</t>
  </si>
  <si>
    <t>Alcatra</t>
  </si>
  <si>
    <t>Bisteca</t>
  </si>
  <si>
    <t>Gelatina</t>
  </si>
  <si>
    <t>Sorvete</t>
  </si>
  <si>
    <t>Chips</t>
  </si>
  <si>
    <t>Alface</t>
  </si>
  <si>
    <t>Alho</t>
  </si>
  <si>
    <t>Sal</t>
  </si>
  <si>
    <t>Farinha de Mandioca</t>
  </si>
  <si>
    <t>Ketchup</t>
  </si>
  <si>
    <t>Maionese</t>
  </si>
  <si>
    <t>Maisena</t>
  </si>
  <si>
    <t>Desinfetante</t>
  </si>
  <si>
    <t>Adoçante</t>
  </si>
  <si>
    <t>Torrada</t>
  </si>
  <si>
    <t>Azeitona</t>
  </si>
  <si>
    <t>Margarina</t>
  </si>
  <si>
    <t>Presunto</t>
  </si>
  <si>
    <t>Pipoca</t>
  </si>
  <si>
    <t>Fio dental</t>
  </si>
  <si>
    <t>Palha de aço</t>
  </si>
  <si>
    <t>Elefante</t>
  </si>
  <si>
    <t>Soya</t>
  </si>
  <si>
    <t>Colgate</t>
  </si>
  <si>
    <t>Yoki</t>
  </si>
  <si>
    <t>Hemmer</t>
  </si>
  <si>
    <t>Bauducco</t>
  </si>
  <si>
    <t>Zero-cal</t>
  </si>
  <si>
    <t>Veja</t>
  </si>
  <si>
    <t>Duetto</t>
  </si>
  <si>
    <t>Kibom</t>
  </si>
  <si>
    <t>Copacol</t>
  </si>
  <si>
    <t>Apti</t>
  </si>
  <si>
    <t>Assolan</t>
  </si>
  <si>
    <t>Mellita</t>
  </si>
  <si>
    <t>Diana</t>
  </si>
  <si>
    <t>350ml</t>
  </si>
  <si>
    <t>2L</t>
  </si>
  <si>
    <t>Thabrulai pão de sanduíche</t>
  </si>
  <si>
    <t>400g</t>
  </si>
  <si>
    <t>K</t>
  </si>
  <si>
    <t>Tomate Longa</t>
  </si>
  <si>
    <t>Pepino</t>
  </si>
  <si>
    <t>para salada</t>
  </si>
  <si>
    <t>Laranja Lima</t>
  </si>
  <si>
    <t>Maçã Fugi</t>
  </si>
  <si>
    <t>Batata Lavada</t>
  </si>
  <si>
    <t>Batata Doce</t>
  </si>
  <si>
    <t>1650g</t>
  </si>
  <si>
    <t>Pimentão Vermelho</t>
  </si>
  <si>
    <t xml:space="preserve">x </t>
  </si>
  <si>
    <t>Unid.</t>
  </si>
  <si>
    <t>Integral</t>
  </si>
  <si>
    <t>1L</t>
  </si>
  <si>
    <t>Piá</t>
  </si>
  <si>
    <t>Iogurte</t>
  </si>
  <si>
    <t>900g</t>
  </si>
  <si>
    <t>Lac Leo</t>
  </si>
  <si>
    <t>180g</t>
  </si>
  <si>
    <t>150g</t>
  </si>
  <si>
    <t>Perdigão</t>
  </si>
  <si>
    <t>200g</t>
  </si>
  <si>
    <t>Doriana c/sal</t>
  </si>
  <si>
    <t>500g</t>
  </si>
  <si>
    <t>25g</t>
  </si>
  <si>
    <t>900ml</t>
  </si>
  <si>
    <t>200ml</t>
  </si>
  <si>
    <t xml:space="preserve">Nestle </t>
  </si>
  <si>
    <t>Leite Ninho</t>
  </si>
  <si>
    <t>380g</t>
  </si>
  <si>
    <t>35g</t>
  </si>
  <si>
    <t>Extrato de Tomate</t>
  </si>
  <si>
    <t>340g</t>
  </si>
  <si>
    <t>Bolacha</t>
  </si>
  <si>
    <t>06 unidades</t>
  </si>
  <si>
    <t>144g</t>
  </si>
  <si>
    <t>Piracanjuba</t>
  </si>
  <si>
    <t>Leite Condensado</t>
  </si>
  <si>
    <t>395g</t>
  </si>
  <si>
    <t>Creme de Leite</t>
  </si>
  <si>
    <t>100g</t>
  </si>
  <si>
    <t>com caroço</t>
  </si>
  <si>
    <t>142g</t>
  </si>
  <si>
    <t>tradicional</t>
  </si>
  <si>
    <t>290g</t>
  </si>
  <si>
    <t>320g</t>
  </si>
  <si>
    <t>Juréia</t>
  </si>
  <si>
    <t>Palmito</t>
  </si>
  <si>
    <t>Inteiro</t>
  </si>
  <si>
    <t>300g</t>
  </si>
  <si>
    <t xml:space="preserve">Cheetos </t>
  </si>
  <si>
    <t>Sabor requeijão</t>
  </si>
  <si>
    <t>140g</t>
  </si>
  <si>
    <t>Chocolate</t>
  </si>
  <si>
    <t>1,5L</t>
  </si>
  <si>
    <t>Filtro de Café</t>
  </si>
  <si>
    <t>103 C/30</t>
  </si>
  <si>
    <t>Nissin Lamen</t>
  </si>
  <si>
    <t>Macarrão Instantâneo</t>
  </si>
  <si>
    <t xml:space="preserve">Três Corações </t>
  </si>
  <si>
    <t>5Kg</t>
  </si>
  <si>
    <t xml:space="preserve">Macarrão  </t>
  </si>
  <si>
    <t>1Kg</t>
  </si>
  <si>
    <t>Orquídea</t>
  </si>
  <si>
    <t>Filé de Tilápia</t>
  </si>
  <si>
    <t>800g</t>
  </si>
  <si>
    <t>Coxa e sobrecoxa</t>
  </si>
  <si>
    <t>com osso</t>
  </si>
  <si>
    <t>400ml</t>
  </si>
  <si>
    <t>Creme Dental</t>
  </si>
  <si>
    <t>90g</t>
  </si>
  <si>
    <t>Rexona</t>
  </si>
  <si>
    <t>Desodorante aerosol</t>
  </si>
  <si>
    <t>150ml</t>
  </si>
  <si>
    <t>12unid</t>
  </si>
  <si>
    <t>50m</t>
  </si>
  <si>
    <t>500ml</t>
  </si>
  <si>
    <t>Coperalcol</t>
  </si>
  <si>
    <t xml:space="preserve">Alcool </t>
  </si>
  <si>
    <t>46°</t>
  </si>
  <si>
    <t xml:space="preserve">Q"boa </t>
  </si>
  <si>
    <t>OMO</t>
  </si>
  <si>
    <t>Sabão em Pó</t>
  </si>
  <si>
    <t>unid.</t>
  </si>
  <si>
    <t xml:space="preserve">Scatch-brite </t>
  </si>
  <si>
    <t>Esponja</t>
  </si>
  <si>
    <t>4unid.</t>
  </si>
  <si>
    <r>
      <t>Pesquisa de Preços (MAIO/2021)</t>
    </r>
    <r>
      <rPr>
        <sz val="30"/>
        <rFont val="Calibri"/>
        <family val="2"/>
        <scheme val="minor"/>
      </rPr>
      <t xml:space="preserve">
</t>
    </r>
    <r>
      <rPr>
        <sz val="11"/>
        <rFont val="Calibri"/>
        <family val="2"/>
        <scheme val="minor"/>
      </rPr>
      <t>A presente pesquisa foi realizada no dia 11 de maio de 2021, abrangendo os produtos escolhidos pelos consumidores, através de pesquisa realizada previamente. Dito isto, cumpre esclarecer, também, que os preços aqui expostos são meramente informativos e estão sujeitos a variações, sem aviso prévio.</t>
    </r>
  </si>
  <si>
    <t>30 unidades Friolar</t>
  </si>
  <si>
    <t>Crespa</t>
  </si>
  <si>
    <t>Tipo prato</t>
  </si>
  <si>
    <t>sem sal</t>
  </si>
</sst>
</file>

<file path=xl/styles.xml><?xml version="1.0" encoding="utf-8"?>
<styleSheet xmlns="http://schemas.openxmlformats.org/spreadsheetml/2006/main">
  <numFmts count="1">
    <numFmt numFmtId="8" formatCode="&quot;R$&quot;\ #,##0.00;[Red]\-&quot;R$&quot;\ #,##0.00"/>
  </numFmts>
  <fonts count="16">
    <font>
      <sz val="11"/>
      <color theme="1"/>
      <name val="Calibri"/>
      <family val="2"/>
      <scheme val="minor"/>
    </font>
    <font>
      <b/>
      <sz val="13"/>
      <color theme="1"/>
      <name val="Calibri"/>
      <family val="2"/>
      <scheme val="minor"/>
    </font>
    <font>
      <sz val="11"/>
      <color theme="0"/>
      <name val="Calibri"/>
      <family val="2"/>
      <scheme val="minor"/>
    </font>
    <font>
      <sz val="11"/>
      <name val="Calibri"/>
      <family val="2"/>
      <scheme val="minor"/>
    </font>
    <font>
      <sz val="11"/>
      <color rgb="FF006100"/>
      <name val="Calibri"/>
      <family val="2"/>
      <scheme val="minor"/>
    </font>
    <font>
      <b/>
      <sz val="11"/>
      <name val="Calibri"/>
      <family val="2"/>
      <scheme val="minor"/>
    </font>
    <font>
      <b/>
      <sz val="30"/>
      <name val="Calibri"/>
      <family val="2"/>
      <scheme val="minor"/>
    </font>
    <font>
      <sz val="30"/>
      <name val="Calibri"/>
      <family val="2"/>
      <scheme val="minor"/>
    </font>
    <font>
      <b/>
      <sz val="15"/>
      <name val="Calibri"/>
      <family val="2"/>
      <scheme val="minor"/>
    </font>
    <font>
      <u/>
      <sz val="11"/>
      <name val="Calibri"/>
      <family val="2"/>
      <scheme val="minor"/>
    </font>
    <font>
      <b/>
      <u/>
      <sz val="11"/>
      <name val="Calibri"/>
      <family val="2"/>
      <scheme val="minor"/>
    </font>
    <font>
      <sz val="11"/>
      <name val="Times New Roman"/>
      <family val="1"/>
    </font>
    <font>
      <b/>
      <sz val="13"/>
      <name val="Times New Roman"/>
      <family val="1"/>
    </font>
    <font>
      <b/>
      <i/>
      <sz val="13"/>
      <name val="Times New Roman"/>
      <family val="1"/>
    </font>
    <font>
      <b/>
      <sz val="11"/>
      <name val="Times New Roman"/>
      <family val="1"/>
    </font>
    <font>
      <sz val="11"/>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0000"/>
        <bgColor indexed="64"/>
      </patternFill>
    </fill>
    <fill>
      <patternFill patternType="solid">
        <fgColor rgb="FF010441"/>
        <bgColor indexed="64"/>
      </patternFill>
    </fill>
    <fill>
      <patternFill patternType="solid">
        <fgColor rgb="FFC6EFCE"/>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8" borderId="0" applyNumberFormat="0" applyBorder="0" applyAlignment="0" applyProtection="0"/>
  </cellStyleXfs>
  <cellXfs count="69">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9" borderId="1"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8" fontId="0" fillId="5" borderId="7" xfId="0" applyNumberFormat="1" applyFill="1" applyBorder="1" applyAlignment="1">
      <alignment horizontal="center" vertical="center" wrapText="1"/>
    </xf>
    <xf numFmtId="8" fontId="0" fillId="6" borderId="8" xfId="0" applyNumberFormat="1" applyFill="1" applyBorder="1" applyAlignment="1">
      <alignment horizontal="center" vertical="center" wrapText="1"/>
    </xf>
    <xf numFmtId="8" fontId="0" fillId="5" borderId="9" xfId="0" applyNumberFormat="1" applyFill="1" applyBorder="1" applyAlignment="1">
      <alignment horizontal="center" vertical="center" wrapText="1"/>
    </xf>
    <xf numFmtId="8" fontId="0" fillId="6" borderId="10" xfId="0" applyNumberFormat="1" applyFill="1" applyBorder="1" applyAlignment="1">
      <alignment horizontal="center" vertical="center" wrapText="1"/>
    </xf>
    <xf numFmtId="8" fontId="0" fillId="5" borderId="11" xfId="0" applyNumberFormat="1" applyFill="1" applyBorder="1" applyAlignment="1">
      <alignment horizontal="center" vertical="center" wrapText="1"/>
    </xf>
    <xf numFmtId="8" fontId="0" fillId="6" borderId="12" xfId="0" applyNumberFormat="1" applyFill="1" applyBorder="1" applyAlignment="1">
      <alignment horizontal="center" vertical="center" wrapText="1"/>
    </xf>
    <xf numFmtId="0" fontId="1" fillId="4" borderId="6" xfId="0"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0" xfId="0" applyFont="1" applyFill="1" applyBorder="1" applyAlignment="1" applyProtection="1">
      <alignment horizontal="left" vertical="center" wrapText="1"/>
    </xf>
    <xf numFmtId="0" fontId="5" fillId="7" borderId="0" xfId="0" applyFont="1" applyFill="1" applyBorder="1" applyAlignment="1" applyProtection="1">
      <alignment horizontal="center" vertical="center" wrapText="1"/>
    </xf>
    <xf numFmtId="8" fontId="3" fillId="7" borderId="0" xfId="0" applyNumberFormat="1" applyFont="1" applyFill="1" applyBorder="1" applyAlignment="1" applyProtection="1">
      <alignment horizontal="center" vertical="center" wrapText="1"/>
    </xf>
    <xf numFmtId="10" fontId="5" fillId="7" borderId="0"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5" fillId="7" borderId="2" xfId="0" applyFont="1" applyFill="1" applyBorder="1" applyAlignment="1" applyProtection="1">
      <alignment horizontal="center" vertical="center" wrapText="1"/>
    </xf>
    <xf numFmtId="0" fontId="5" fillId="7" borderId="2" xfId="0" applyFont="1" applyFill="1" applyBorder="1" applyAlignment="1" applyProtection="1">
      <alignment horizontal="left" vertical="center" wrapText="1"/>
    </xf>
    <xf numFmtId="8" fontId="5" fillId="7" borderId="2" xfId="0" applyNumberFormat="1" applyFont="1" applyFill="1" applyBorder="1" applyAlignment="1" applyProtection="1">
      <alignment horizontal="center" vertical="center" wrapText="1"/>
    </xf>
    <xf numFmtId="10" fontId="5" fillId="7"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8" fontId="3" fillId="0" borderId="2" xfId="0" applyNumberFormat="1" applyFont="1" applyFill="1" applyBorder="1" applyAlignment="1" applyProtection="1">
      <alignment horizontal="center" vertical="center" wrapText="1"/>
    </xf>
    <xf numFmtId="10" fontId="5" fillId="0" borderId="2" xfId="0" applyNumberFormat="1" applyFont="1" applyFill="1" applyBorder="1" applyAlignment="1" applyProtection="1">
      <alignment horizontal="center" vertical="center" wrapText="1"/>
    </xf>
    <xf numFmtId="10" fontId="5" fillId="3" borderId="1" xfId="0" applyNumberFormat="1" applyFont="1" applyFill="1" applyBorder="1" applyAlignment="1" applyProtection="1">
      <alignment horizontal="center" vertical="center" wrapText="1"/>
    </xf>
    <xf numFmtId="8" fontId="3" fillId="0" borderId="0" xfId="0" applyNumberFormat="1" applyFont="1" applyAlignment="1" applyProtection="1">
      <alignment horizontal="center" vertical="center" wrapText="1"/>
    </xf>
    <xf numFmtId="0" fontId="3" fillId="3" borderId="0" xfId="0" applyFont="1" applyFill="1" applyAlignment="1" applyProtection="1">
      <alignment horizontal="center" vertical="center" wrapText="1"/>
    </xf>
    <xf numFmtId="0" fontId="3" fillId="0" borderId="0" xfId="0" applyFont="1" applyAlignment="1" applyProtection="1">
      <alignment horizontal="left" vertical="center" wrapText="1"/>
    </xf>
    <xf numFmtId="0" fontId="5" fillId="0" borderId="0" xfId="0" applyFont="1" applyAlignment="1" applyProtection="1">
      <alignment horizontal="center" vertical="center" wrapText="1"/>
    </xf>
    <xf numFmtId="10" fontId="5" fillId="0" borderId="0" xfId="0" applyNumberFormat="1" applyFont="1" applyAlignment="1" applyProtection="1">
      <alignment horizontal="center" vertical="center" wrapText="1"/>
    </xf>
    <xf numFmtId="0" fontId="5" fillId="0" borderId="0" xfId="0" applyFont="1" applyAlignment="1" applyProtection="1">
      <alignment horizontal="right" vertical="center" wrapText="1"/>
    </xf>
    <xf numFmtId="0" fontId="9" fillId="3" borderId="0" xfId="0" applyFont="1" applyFill="1" applyBorder="1" applyAlignment="1" applyProtection="1">
      <alignment horizontal="center" vertical="center" wrapText="1"/>
    </xf>
    <xf numFmtId="10" fontId="10" fillId="3" borderId="1" xfId="0" applyNumberFormat="1" applyFont="1" applyFill="1" applyBorder="1" applyAlignment="1" applyProtection="1">
      <alignment horizontal="center" vertical="center" wrapText="1"/>
    </xf>
    <xf numFmtId="8" fontId="9" fillId="0" borderId="0" xfId="0" applyNumberFormat="1" applyFont="1" applyAlignment="1" applyProtection="1">
      <alignment horizontal="center" vertical="center" wrapText="1"/>
    </xf>
    <xf numFmtId="0" fontId="9" fillId="0" borderId="0" xfId="0" applyFont="1" applyAlignment="1" applyProtection="1">
      <alignment horizontal="center" vertical="center" wrapText="1"/>
    </xf>
    <xf numFmtId="0" fontId="11" fillId="3" borderId="1"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8" fontId="14" fillId="4" borderId="3" xfId="0" applyNumberFormat="1" applyFont="1" applyFill="1" applyBorder="1" applyAlignment="1" applyProtection="1">
      <alignment horizontal="center" vertical="center" wrapText="1"/>
    </xf>
    <xf numFmtId="0" fontId="11" fillId="9"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8" fontId="11" fillId="9" borderId="1" xfId="0" applyNumberFormat="1" applyFont="1" applyFill="1" applyBorder="1" applyAlignment="1" applyProtection="1">
      <alignment horizontal="center" vertical="center" wrapText="1"/>
      <protection locked="0"/>
    </xf>
    <xf numFmtId="8" fontId="11" fillId="9" borderId="1" xfId="1" applyNumberFormat="1" applyFont="1" applyFill="1" applyBorder="1" applyAlignment="1" applyProtection="1">
      <alignment horizontal="center" vertical="center" wrapText="1"/>
      <protection locked="0"/>
    </xf>
    <xf numFmtId="8" fontId="15" fillId="9" borderId="0" xfId="0" applyNumberFormat="1" applyFont="1" applyFill="1" applyAlignment="1">
      <alignment horizontal="center" vertical="center"/>
    </xf>
    <xf numFmtId="0" fontId="11" fillId="9" borderId="1" xfId="0" applyFont="1" applyFill="1" applyBorder="1" applyAlignment="1" applyProtection="1">
      <alignment horizontal="left" vertical="center" wrapText="1"/>
      <protection locked="0"/>
    </xf>
    <xf numFmtId="8" fontId="11" fillId="3" borderId="1" xfId="0" applyNumberFormat="1" applyFont="1" applyFill="1" applyBorder="1" applyAlignment="1" applyProtection="1">
      <alignment horizontal="center" vertical="center" wrapText="1"/>
      <protection locked="0"/>
    </xf>
    <xf numFmtId="8" fontId="11" fillId="3" borderId="1" xfId="1" applyNumberFormat="1" applyFont="1" applyFill="1" applyBorder="1" applyAlignment="1" applyProtection="1">
      <alignment horizontal="center" vertical="center" wrapText="1"/>
      <protection locked="0"/>
    </xf>
    <xf numFmtId="0" fontId="3" fillId="0" borderId="0" xfId="0" applyFont="1" applyAlignment="1" applyProtection="1">
      <alignment horizontal="justify" vertical="center" wrapText="1"/>
    </xf>
    <xf numFmtId="8" fontId="4" fillId="9" borderId="1" xfId="1" applyNumberFormat="1" applyFill="1" applyBorder="1" applyAlignment="1" applyProtection="1">
      <alignment horizontal="center" vertical="center" wrapText="1"/>
      <protection locked="0"/>
    </xf>
    <xf numFmtId="8" fontId="4" fillId="3" borderId="1" xfId="1" applyNumberFormat="1" applyFill="1" applyBorder="1" applyAlignment="1" applyProtection="1">
      <alignment horizontal="center" vertical="center" wrapText="1"/>
      <protection locked="0"/>
    </xf>
    <xf numFmtId="8" fontId="11" fillId="3" borderId="0" xfId="0" applyNumberFormat="1" applyFont="1" applyFill="1" applyBorder="1" applyAlignment="1" applyProtection="1">
      <alignment horizontal="center" vertical="center" wrapText="1"/>
      <protection locked="0"/>
    </xf>
    <xf numFmtId="8" fontId="15" fillId="9"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wrapText="1"/>
    </xf>
    <xf numFmtId="0" fontId="8" fillId="0" borderId="0" xfId="0" applyFont="1" applyAlignment="1" applyProtection="1">
      <alignment horizontal="left" vertical="center"/>
    </xf>
    <xf numFmtId="0" fontId="6" fillId="3" borderId="0" xfId="0"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12" fillId="4" borderId="1"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8" fontId="12" fillId="4" borderId="1" xfId="0" applyNumberFormat="1" applyFont="1" applyFill="1" applyBorder="1" applyAlignment="1" applyProtection="1">
      <alignment horizontal="center" vertical="center" wrapText="1"/>
    </xf>
    <xf numFmtId="10" fontId="14" fillId="4" borderId="1" xfId="0" applyNumberFormat="1" applyFont="1" applyFill="1" applyBorder="1" applyAlignment="1" applyProtection="1">
      <alignment horizontal="center" vertical="center" wrapText="1"/>
    </xf>
    <xf numFmtId="10" fontId="14" fillId="4" borderId="3" xfId="0" applyNumberFormat="1" applyFont="1" applyFill="1" applyBorder="1" applyAlignment="1" applyProtection="1">
      <alignment horizontal="center" vertical="center" wrapText="1"/>
    </xf>
    <xf numFmtId="0" fontId="3" fillId="0" borderId="0" xfId="0" applyFont="1" applyAlignment="1" applyProtection="1">
      <alignment horizontal="justify" vertical="center" wrapText="1"/>
    </xf>
  </cellXfs>
  <cellStyles count="2">
    <cellStyle name="Bom" xfId="1" builtinId="26"/>
    <cellStyle name="Normal" xfId="0" builtinId="0"/>
  </cellStyles>
  <dxfs count="0"/>
  <tableStyles count="0" defaultTableStyle="TableStyleMedium9" defaultPivotStyle="PivotStyleLight16"/>
  <colors>
    <mruColors>
      <color rgb="FFDEDEDE"/>
      <color rgb="FF010441"/>
      <color rgb="FF6197D9"/>
      <color rgb="FF010557"/>
      <color rgb="FFECECEC"/>
      <color rgb="FF0C0256"/>
      <color rgb="FF00194C"/>
      <color rgb="FF001746"/>
      <color rgb="FF6E99EE"/>
      <color rgb="FF9AB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3.xml"/><Relationship Id="rId7"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2.xml"/><Relationship Id="rId4" Type="http://schemas.openxmlformats.org/officeDocument/2006/relationships/worksheet" Target="worksheets/sheet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barChart>
        <c:barDir val="col"/>
        <c:grouping val="clustered"/>
        <c:ser>
          <c:idx val="0"/>
          <c:order val="0"/>
          <c:val>
            <c:numRef>
              <c:f>'Levantamento de Preços'!$B$2:$B$83</c:f>
              <c:numCache>
                <c:formatCode>General</c:formatCode>
                <c:ptCount val="80"/>
                <c:pt idx="0">
                  <c:v>0</c:v>
                </c:pt>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numCache>
            </c:numRef>
          </c:val>
        </c:ser>
        <c:ser>
          <c:idx val="1"/>
          <c:order val="1"/>
          <c:val>
            <c:numRef>
              <c:f>'Levantamento de Preços'!$C$2:$C$83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2">
                  <c:v>0</c:v>
                </c:pt>
                <c:pt idx="73">
                  <c:v>0</c:v>
                </c:pt>
                <c:pt idx="74">
                  <c:v>0</c:v>
                </c:pt>
                <c:pt idx="75">
                  <c:v>0</c:v>
                </c:pt>
                <c:pt idx="76">
                  <c:v>0</c:v>
                </c:pt>
                <c:pt idx="77">
                  <c:v>0</c:v>
                </c:pt>
              </c:numCache>
            </c:numRef>
          </c:val>
        </c:ser>
        <c:ser>
          <c:idx val="2"/>
          <c:order val="2"/>
          <c:val>
            <c:numRef>
              <c:f>'Levantamento de Preços'!$D$2:$D$83</c:f>
              <c:numCache>
                <c:formatCode>General</c:formatCode>
                <c:ptCount val="80"/>
                <c:pt idx="1">
                  <c:v>0</c:v>
                </c:pt>
                <c:pt idx="5">
                  <c:v>0</c:v>
                </c:pt>
                <c:pt idx="7">
                  <c:v>0</c:v>
                </c:pt>
                <c:pt idx="8">
                  <c:v>0</c:v>
                </c:pt>
                <c:pt idx="13">
                  <c:v>0</c:v>
                </c:pt>
                <c:pt idx="16">
                  <c:v>0</c:v>
                </c:pt>
                <c:pt idx="17">
                  <c:v>0</c:v>
                </c:pt>
                <c:pt idx="20">
                  <c:v>0</c:v>
                </c:pt>
                <c:pt idx="23">
                  <c:v>0</c:v>
                </c:pt>
                <c:pt idx="30">
                  <c:v>0</c:v>
                </c:pt>
                <c:pt idx="34">
                  <c:v>0</c:v>
                </c:pt>
                <c:pt idx="36">
                  <c:v>0</c:v>
                </c:pt>
                <c:pt idx="37">
                  <c:v>0</c:v>
                </c:pt>
                <c:pt idx="38">
                  <c:v>0</c:v>
                </c:pt>
                <c:pt idx="39">
                  <c:v>0</c:v>
                </c:pt>
                <c:pt idx="40">
                  <c:v>0</c:v>
                </c:pt>
                <c:pt idx="41">
                  <c:v>0</c:v>
                </c:pt>
                <c:pt idx="49">
                  <c:v>0</c:v>
                </c:pt>
                <c:pt idx="55">
                  <c:v>0</c:v>
                </c:pt>
                <c:pt idx="65">
                  <c:v>0</c:v>
                </c:pt>
                <c:pt idx="77">
                  <c:v>0</c:v>
                </c:pt>
              </c:numCache>
            </c:numRef>
          </c:val>
        </c:ser>
        <c:ser>
          <c:idx val="3"/>
          <c:order val="3"/>
          <c:val>
            <c:numRef>
              <c:f>'Levantamento de Preços'!$E$2:$E$83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ser>
        <c:ser>
          <c:idx val="4"/>
          <c:order val="4"/>
          <c:val>
            <c:numRef>
              <c:f>'Levantamento de Preços'!$F$2:$F$83</c:f>
              <c:numCache>
                <c:formatCode>"R$"\ #,##0.00;[Red]\-"R$"\ #,##0.00</c:formatCode>
                <c:ptCount val="80"/>
                <c:pt idx="1">
                  <c:v>0</c:v>
                </c:pt>
                <c:pt idx="2">
                  <c:v>0</c:v>
                </c:pt>
                <c:pt idx="3">
                  <c:v>2.39</c:v>
                </c:pt>
                <c:pt idx="4">
                  <c:v>5.79</c:v>
                </c:pt>
                <c:pt idx="5">
                  <c:v>4.8899999999999997</c:v>
                </c:pt>
                <c:pt idx="6">
                  <c:v>3.98</c:v>
                </c:pt>
                <c:pt idx="7">
                  <c:v>2.99</c:v>
                </c:pt>
                <c:pt idx="8">
                  <c:v>2.98</c:v>
                </c:pt>
                <c:pt idx="9">
                  <c:v>3.29</c:v>
                </c:pt>
                <c:pt idx="10">
                  <c:v>3.99</c:v>
                </c:pt>
                <c:pt idx="11">
                  <c:v>3.98</c:v>
                </c:pt>
                <c:pt idx="12">
                  <c:v>1.89</c:v>
                </c:pt>
                <c:pt idx="13">
                  <c:v>12.79</c:v>
                </c:pt>
                <c:pt idx="14">
                  <c:v>14.99</c:v>
                </c:pt>
                <c:pt idx="15">
                  <c:v>23.79</c:v>
                </c:pt>
                <c:pt idx="16">
                  <c:v>2.19</c:v>
                </c:pt>
                <c:pt idx="17">
                  <c:v>3.19</c:v>
                </c:pt>
                <c:pt idx="18">
                  <c:v>4.99</c:v>
                </c:pt>
                <c:pt idx="19">
                  <c:v>4.59</c:v>
                </c:pt>
                <c:pt idx="20">
                  <c:v>7.99</c:v>
                </c:pt>
                <c:pt idx="21">
                  <c:v>0</c:v>
                </c:pt>
                <c:pt idx="22">
                  <c:v>4.97</c:v>
                </c:pt>
                <c:pt idx="23">
                  <c:v>8.49</c:v>
                </c:pt>
                <c:pt idx="24">
                  <c:v>0.98</c:v>
                </c:pt>
                <c:pt idx="25">
                  <c:v>6.99</c:v>
                </c:pt>
                <c:pt idx="26">
                  <c:v>8.7899999999999991</c:v>
                </c:pt>
                <c:pt idx="27">
                  <c:v>14.98</c:v>
                </c:pt>
                <c:pt idx="28">
                  <c:v>0.94</c:v>
                </c:pt>
                <c:pt idx="29">
                  <c:v>3.48</c:v>
                </c:pt>
                <c:pt idx="30">
                  <c:v>2.98</c:v>
                </c:pt>
                <c:pt idx="31">
                  <c:v>5.98</c:v>
                </c:pt>
                <c:pt idx="32">
                  <c:v>3.35</c:v>
                </c:pt>
                <c:pt idx="33">
                  <c:v>2.38</c:v>
                </c:pt>
                <c:pt idx="34">
                  <c:v>3.98</c:v>
                </c:pt>
                <c:pt idx="35">
                  <c:v>2.48</c:v>
                </c:pt>
                <c:pt idx="36">
                  <c:v>4.6900000000000004</c:v>
                </c:pt>
                <c:pt idx="37">
                  <c:v>4.8899999999999997</c:v>
                </c:pt>
                <c:pt idx="38">
                  <c:v>17.98</c:v>
                </c:pt>
                <c:pt idx="39">
                  <c:v>6.98</c:v>
                </c:pt>
                <c:pt idx="40">
                  <c:v>21.9</c:v>
                </c:pt>
                <c:pt idx="41">
                  <c:v>3.49</c:v>
                </c:pt>
                <c:pt idx="42">
                  <c:v>1.49</c:v>
                </c:pt>
                <c:pt idx="43">
                  <c:v>8.99</c:v>
                </c:pt>
                <c:pt idx="44">
                  <c:v>3.29</c:v>
                </c:pt>
                <c:pt idx="45">
                  <c:v>24.79</c:v>
                </c:pt>
                <c:pt idx="46">
                  <c:v>2.89</c:v>
                </c:pt>
                <c:pt idx="47">
                  <c:v>7.97</c:v>
                </c:pt>
                <c:pt idx="48">
                  <c:v>6.75</c:v>
                </c:pt>
                <c:pt idx="49">
                  <c:v>4.79</c:v>
                </c:pt>
                <c:pt idx="50">
                  <c:v>2.29</c:v>
                </c:pt>
                <c:pt idx="51">
                  <c:v>3.49</c:v>
                </c:pt>
                <c:pt idx="52">
                  <c:v>0</c:v>
                </c:pt>
                <c:pt idx="53">
                  <c:v>10.98</c:v>
                </c:pt>
                <c:pt idx="54">
                  <c:v>35.9</c:v>
                </c:pt>
                <c:pt idx="55">
                  <c:v>42.9</c:v>
                </c:pt>
                <c:pt idx="56">
                  <c:v>17.98</c:v>
                </c:pt>
                <c:pt idx="57">
                  <c:v>21.89</c:v>
                </c:pt>
                <c:pt idx="58">
                  <c:v>3.19</c:v>
                </c:pt>
                <c:pt idx="59">
                  <c:v>12.98</c:v>
                </c:pt>
                <c:pt idx="60">
                  <c:v>2.78</c:v>
                </c:pt>
                <c:pt idx="61">
                  <c:v>0</c:v>
                </c:pt>
                <c:pt idx="62">
                  <c:v>7.98</c:v>
                </c:pt>
                <c:pt idx="63">
                  <c:v>1.88</c:v>
                </c:pt>
                <c:pt idx="64">
                  <c:v>6.29</c:v>
                </c:pt>
                <c:pt idx="65">
                  <c:v>6.49</c:v>
                </c:pt>
                <c:pt idx="66">
                  <c:v>0</c:v>
                </c:pt>
                <c:pt idx="67">
                  <c:v>5.29</c:v>
                </c:pt>
                <c:pt idx="68">
                  <c:v>7.99</c:v>
                </c:pt>
                <c:pt idx="69">
                  <c:v>1.34</c:v>
                </c:pt>
                <c:pt idx="70">
                  <c:v>4.99</c:v>
                </c:pt>
              </c:numCache>
            </c:numRef>
          </c:val>
        </c:ser>
        <c:ser>
          <c:idx val="5"/>
          <c:order val="5"/>
          <c:val>
            <c:numRef>
              <c:f>'Levantamento de Preços'!$G$2:$G$83</c:f>
              <c:numCache>
                <c:formatCode>"R$"\ #,##0.00;[Red]\-"R$"\ #,##0.00</c:formatCode>
                <c:ptCount val="80"/>
                <c:pt idx="2">
                  <c:v>0</c:v>
                </c:pt>
                <c:pt idx="3">
                  <c:v>2.37</c:v>
                </c:pt>
                <c:pt idx="4">
                  <c:v>5.93</c:v>
                </c:pt>
                <c:pt idx="5">
                  <c:v>4.97</c:v>
                </c:pt>
                <c:pt idx="6">
                  <c:v>2.97</c:v>
                </c:pt>
                <c:pt idx="7">
                  <c:v>2.97</c:v>
                </c:pt>
                <c:pt idx="8">
                  <c:v>2.97</c:v>
                </c:pt>
                <c:pt idx="9">
                  <c:v>3.27</c:v>
                </c:pt>
                <c:pt idx="10">
                  <c:v>5.97</c:v>
                </c:pt>
                <c:pt idx="11">
                  <c:v>3.97</c:v>
                </c:pt>
                <c:pt idx="12">
                  <c:v>1.57</c:v>
                </c:pt>
                <c:pt idx="13">
                  <c:v>0</c:v>
                </c:pt>
                <c:pt idx="14">
                  <c:v>0</c:v>
                </c:pt>
                <c:pt idx="15">
                  <c:v>24.97</c:v>
                </c:pt>
                <c:pt idx="16">
                  <c:v>0</c:v>
                </c:pt>
                <c:pt idx="17">
                  <c:v>2.97</c:v>
                </c:pt>
                <c:pt idx="18">
                  <c:v>4.93</c:v>
                </c:pt>
                <c:pt idx="19">
                  <c:v>4.53</c:v>
                </c:pt>
                <c:pt idx="20">
                  <c:v>7.75</c:v>
                </c:pt>
                <c:pt idx="21">
                  <c:v>0</c:v>
                </c:pt>
                <c:pt idx="22">
                  <c:v>0</c:v>
                </c:pt>
                <c:pt idx="23">
                  <c:v>0</c:v>
                </c:pt>
                <c:pt idx="24">
                  <c:v>0.97</c:v>
                </c:pt>
                <c:pt idx="25">
                  <c:v>6.87</c:v>
                </c:pt>
                <c:pt idx="26">
                  <c:v>8.77</c:v>
                </c:pt>
                <c:pt idx="27">
                  <c:v>13.87</c:v>
                </c:pt>
                <c:pt idx="28">
                  <c:v>0</c:v>
                </c:pt>
                <c:pt idx="29">
                  <c:v>3.47</c:v>
                </c:pt>
                <c:pt idx="30">
                  <c:v>2.97</c:v>
                </c:pt>
                <c:pt idx="31">
                  <c:v>4.63</c:v>
                </c:pt>
                <c:pt idx="32">
                  <c:v>3.33</c:v>
                </c:pt>
                <c:pt idx="33">
                  <c:v>2.37</c:v>
                </c:pt>
                <c:pt idx="34">
                  <c:v>0</c:v>
                </c:pt>
                <c:pt idx="35">
                  <c:v>2.4700000000000002</c:v>
                </c:pt>
                <c:pt idx="36">
                  <c:v>5.43</c:v>
                </c:pt>
                <c:pt idx="37">
                  <c:v>4.83</c:v>
                </c:pt>
                <c:pt idx="38">
                  <c:v>0</c:v>
                </c:pt>
                <c:pt idx="39">
                  <c:v>7.95</c:v>
                </c:pt>
                <c:pt idx="40">
                  <c:v>22.67</c:v>
                </c:pt>
                <c:pt idx="41">
                  <c:v>3.47</c:v>
                </c:pt>
                <c:pt idx="42">
                  <c:v>1.57</c:v>
                </c:pt>
                <c:pt idx="43">
                  <c:v>8.57</c:v>
                </c:pt>
                <c:pt idx="44">
                  <c:v>3.67</c:v>
                </c:pt>
                <c:pt idx="45">
                  <c:v>22.97</c:v>
                </c:pt>
                <c:pt idx="46">
                  <c:v>0</c:v>
                </c:pt>
                <c:pt idx="47">
                  <c:v>0</c:v>
                </c:pt>
                <c:pt idx="48">
                  <c:v>6.75</c:v>
                </c:pt>
                <c:pt idx="49">
                  <c:v>0</c:v>
                </c:pt>
                <c:pt idx="50">
                  <c:v>2.27</c:v>
                </c:pt>
                <c:pt idx="51">
                  <c:v>3.27</c:v>
                </c:pt>
                <c:pt idx="52">
                  <c:v>0</c:v>
                </c:pt>
                <c:pt idx="53">
                  <c:v>7.95</c:v>
                </c:pt>
                <c:pt idx="54">
                  <c:v>17.95</c:v>
                </c:pt>
                <c:pt idx="55">
                  <c:v>42.85</c:v>
                </c:pt>
                <c:pt idx="56">
                  <c:v>17.95</c:v>
                </c:pt>
                <c:pt idx="57">
                  <c:v>21.87</c:v>
                </c:pt>
                <c:pt idx="58">
                  <c:v>3.17</c:v>
                </c:pt>
                <c:pt idx="59">
                  <c:v>12.97</c:v>
                </c:pt>
                <c:pt idx="60">
                  <c:v>2.77</c:v>
                </c:pt>
                <c:pt idx="61">
                  <c:v>13.87</c:v>
                </c:pt>
                <c:pt idx="62">
                  <c:v>0</c:v>
                </c:pt>
                <c:pt idx="63">
                  <c:v>1.87</c:v>
                </c:pt>
                <c:pt idx="64">
                  <c:v>7.87</c:v>
                </c:pt>
                <c:pt idx="65">
                  <c:v>6.45</c:v>
                </c:pt>
                <c:pt idx="66">
                  <c:v>0</c:v>
                </c:pt>
                <c:pt idx="67">
                  <c:v>4.7300000000000004</c:v>
                </c:pt>
                <c:pt idx="68">
                  <c:v>9.9700000000000006</c:v>
                </c:pt>
                <c:pt idx="69">
                  <c:v>0</c:v>
                </c:pt>
                <c:pt idx="70">
                  <c:v>4.93</c:v>
                </c:pt>
              </c:numCache>
            </c:numRef>
          </c:val>
        </c:ser>
        <c:ser>
          <c:idx val="6"/>
          <c:order val="6"/>
          <c:val>
            <c:numRef>
              <c:f>'Levantamento de Preços'!$H$2:$H$83</c:f>
              <c:numCache>
                <c:formatCode>"R$"\ #,##0.00;[Red]\-"R$"\ #,##0.00</c:formatCode>
                <c:ptCount val="80"/>
                <c:pt idx="2">
                  <c:v>0</c:v>
                </c:pt>
                <c:pt idx="3">
                  <c:v>2.59</c:v>
                </c:pt>
                <c:pt idx="4">
                  <c:v>5.59</c:v>
                </c:pt>
                <c:pt idx="5">
                  <c:v>5.59</c:v>
                </c:pt>
                <c:pt idx="6">
                  <c:v>2.95</c:v>
                </c:pt>
                <c:pt idx="7">
                  <c:v>2.79</c:v>
                </c:pt>
                <c:pt idx="8">
                  <c:v>2.99</c:v>
                </c:pt>
                <c:pt idx="9">
                  <c:v>3.29</c:v>
                </c:pt>
                <c:pt idx="10">
                  <c:v>3.99</c:v>
                </c:pt>
                <c:pt idx="11">
                  <c:v>3.99</c:v>
                </c:pt>
                <c:pt idx="12">
                  <c:v>1.89</c:v>
                </c:pt>
                <c:pt idx="13">
                  <c:v>0</c:v>
                </c:pt>
                <c:pt idx="14">
                  <c:v>0</c:v>
                </c:pt>
                <c:pt idx="15">
                  <c:v>23.9</c:v>
                </c:pt>
                <c:pt idx="16">
                  <c:v>0.99</c:v>
                </c:pt>
                <c:pt idx="17">
                  <c:v>3.15</c:v>
                </c:pt>
                <c:pt idx="18">
                  <c:v>0</c:v>
                </c:pt>
                <c:pt idx="19">
                  <c:v>4.3899999999999997</c:v>
                </c:pt>
                <c:pt idx="20">
                  <c:v>7.99</c:v>
                </c:pt>
                <c:pt idx="21">
                  <c:v>7.49</c:v>
                </c:pt>
                <c:pt idx="22">
                  <c:v>5.49</c:v>
                </c:pt>
                <c:pt idx="23">
                  <c:v>8.49</c:v>
                </c:pt>
                <c:pt idx="24">
                  <c:v>0</c:v>
                </c:pt>
                <c:pt idx="25">
                  <c:v>7.19</c:v>
                </c:pt>
                <c:pt idx="26">
                  <c:v>9.19</c:v>
                </c:pt>
                <c:pt idx="27">
                  <c:v>13.98</c:v>
                </c:pt>
                <c:pt idx="28">
                  <c:v>0.89</c:v>
                </c:pt>
                <c:pt idx="29">
                  <c:v>3.95</c:v>
                </c:pt>
                <c:pt idx="30">
                  <c:v>2.99</c:v>
                </c:pt>
                <c:pt idx="31">
                  <c:v>0</c:v>
                </c:pt>
                <c:pt idx="32">
                  <c:v>2.59</c:v>
                </c:pt>
                <c:pt idx="33">
                  <c:v>2.59</c:v>
                </c:pt>
                <c:pt idx="34">
                  <c:v>4.79</c:v>
                </c:pt>
                <c:pt idx="35">
                  <c:v>2.59</c:v>
                </c:pt>
                <c:pt idx="36">
                  <c:v>5.39</c:v>
                </c:pt>
                <c:pt idx="37">
                  <c:v>5.39</c:v>
                </c:pt>
                <c:pt idx="38">
                  <c:v>0</c:v>
                </c:pt>
                <c:pt idx="39">
                  <c:v>7.49</c:v>
                </c:pt>
                <c:pt idx="40">
                  <c:v>21.98</c:v>
                </c:pt>
                <c:pt idx="41">
                  <c:v>4.1900000000000004</c:v>
                </c:pt>
                <c:pt idx="42">
                  <c:v>1.49</c:v>
                </c:pt>
                <c:pt idx="43">
                  <c:v>9.69</c:v>
                </c:pt>
                <c:pt idx="44">
                  <c:v>3.25</c:v>
                </c:pt>
                <c:pt idx="45">
                  <c:v>23.98</c:v>
                </c:pt>
                <c:pt idx="46">
                  <c:v>2.85</c:v>
                </c:pt>
                <c:pt idx="47">
                  <c:v>7.99</c:v>
                </c:pt>
                <c:pt idx="48">
                  <c:v>7.59</c:v>
                </c:pt>
                <c:pt idx="49">
                  <c:v>6.69</c:v>
                </c:pt>
                <c:pt idx="50">
                  <c:v>2.95</c:v>
                </c:pt>
                <c:pt idx="51">
                  <c:v>3.09</c:v>
                </c:pt>
                <c:pt idx="52">
                  <c:v>0</c:v>
                </c:pt>
                <c:pt idx="53">
                  <c:v>6.99</c:v>
                </c:pt>
                <c:pt idx="54">
                  <c:v>16.79</c:v>
                </c:pt>
                <c:pt idx="55">
                  <c:v>35.9</c:v>
                </c:pt>
                <c:pt idx="56">
                  <c:v>19.899999999999999</c:v>
                </c:pt>
                <c:pt idx="57">
                  <c:v>20.98</c:v>
                </c:pt>
                <c:pt idx="58">
                  <c:v>3.65</c:v>
                </c:pt>
                <c:pt idx="59">
                  <c:v>13.49</c:v>
                </c:pt>
                <c:pt idx="60">
                  <c:v>2.59</c:v>
                </c:pt>
                <c:pt idx="61">
                  <c:v>15.39</c:v>
                </c:pt>
                <c:pt idx="62">
                  <c:v>11.39</c:v>
                </c:pt>
                <c:pt idx="63">
                  <c:v>1.95</c:v>
                </c:pt>
                <c:pt idx="64">
                  <c:v>6.69</c:v>
                </c:pt>
                <c:pt idx="65">
                  <c:v>0</c:v>
                </c:pt>
                <c:pt idx="66">
                  <c:v>0</c:v>
                </c:pt>
                <c:pt idx="67">
                  <c:v>5.19</c:v>
                </c:pt>
                <c:pt idx="68">
                  <c:v>11.69</c:v>
                </c:pt>
                <c:pt idx="69">
                  <c:v>1.39</c:v>
                </c:pt>
                <c:pt idx="70">
                  <c:v>4.99</c:v>
                </c:pt>
              </c:numCache>
            </c:numRef>
          </c:val>
        </c:ser>
        <c:ser>
          <c:idx val="7"/>
          <c:order val="7"/>
          <c:val>
            <c:numRef>
              <c:f>'Levantamento de Preços'!$I$2:$I$83</c:f>
              <c:numCache>
                <c:formatCode>"R$"\ #,##0.00;[Red]\-"R$"\ #,##0.00</c:formatCode>
                <c:ptCount val="80"/>
                <c:pt idx="2">
                  <c:v>0</c:v>
                </c:pt>
                <c:pt idx="3">
                  <c:v>2.99</c:v>
                </c:pt>
                <c:pt idx="4">
                  <c:v>5.75</c:v>
                </c:pt>
                <c:pt idx="5">
                  <c:v>7.79</c:v>
                </c:pt>
                <c:pt idx="6">
                  <c:v>2.89</c:v>
                </c:pt>
                <c:pt idx="7">
                  <c:v>3.39</c:v>
                </c:pt>
                <c:pt idx="8">
                  <c:v>2.39</c:v>
                </c:pt>
                <c:pt idx="9">
                  <c:v>3.29</c:v>
                </c:pt>
                <c:pt idx="10">
                  <c:v>4.49</c:v>
                </c:pt>
                <c:pt idx="11">
                  <c:v>2.99</c:v>
                </c:pt>
                <c:pt idx="12">
                  <c:v>1.99</c:v>
                </c:pt>
                <c:pt idx="13">
                  <c:v>0</c:v>
                </c:pt>
                <c:pt idx="14">
                  <c:v>20.99</c:v>
                </c:pt>
                <c:pt idx="15">
                  <c:v>29.09</c:v>
                </c:pt>
                <c:pt idx="16">
                  <c:v>1.89</c:v>
                </c:pt>
                <c:pt idx="17">
                  <c:v>3.49</c:v>
                </c:pt>
                <c:pt idx="18">
                  <c:v>4.8899999999999997</c:v>
                </c:pt>
                <c:pt idx="19">
                  <c:v>4.59</c:v>
                </c:pt>
                <c:pt idx="20">
                  <c:v>0</c:v>
                </c:pt>
                <c:pt idx="21">
                  <c:v>6.99</c:v>
                </c:pt>
                <c:pt idx="22">
                  <c:v>4.99</c:v>
                </c:pt>
                <c:pt idx="23">
                  <c:v>0</c:v>
                </c:pt>
                <c:pt idx="24">
                  <c:v>0</c:v>
                </c:pt>
                <c:pt idx="25">
                  <c:v>7.49</c:v>
                </c:pt>
                <c:pt idx="26">
                  <c:v>8.69</c:v>
                </c:pt>
                <c:pt idx="27">
                  <c:v>15.99</c:v>
                </c:pt>
                <c:pt idx="28">
                  <c:v>0</c:v>
                </c:pt>
                <c:pt idx="29">
                  <c:v>4.3899999999999997</c:v>
                </c:pt>
                <c:pt idx="30">
                  <c:v>3.59</c:v>
                </c:pt>
                <c:pt idx="31">
                  <c:v>0</c:v>
                </c:pt>
                <c:pt idx="32">
                  <c:v>4.1900000000000004</c:v>
                </c:pt>
                <c:pt idx="33">
                  <c:v>2.79</c:v>
                </c:pt>
                <c:pt idx="34">
                  <c:v>0</c:v>
                </c:pt>
                <c:pt idx="35">
                  <c:v>2.99</c:v>
                </c:pt>
                <c:pt idx="36">
                  <c:v>6.94</c:v>
                </c:pt>
                <c:pt idx="37">
                  <c:v>5.77</c:v>
                </c:pt>
                <c:pt idx="38">
                  <c:v>0</c:v>
                </c:pt>
                <c:pt idx="39">
                  <c:v>0</c:v>
                </c:pt>
                <c:pt idx="40">
                  <c:v>0</c:v>
                </c:pt>
                <c:pt idx="41">
                  <c:v>3.59</c:v>
                </c:pt>
                <c:pt idx="42">
                  <c:v>1.79</c:v>
                </c:pt>
                <c:pt idx="43">
                  <c:v>8.99</c:v>
                </c:pt>
                <c:pt idx="44">
                  <c:v>4.1900000000000004</c:v>
                </c:pt>
                <c:pt idx="45">
                  <c:v>0</c:v>
                </c:pt>
                <c:pt idx="46">
                  <c:v>2.59</c:v>
                </c:pt>
                <c:pt idx="47">
                  <c:v>7.99</c:v>
                </c:pt>
                <c:pt idx="48">
                  <c:v>0</c:v>
                </c:pt>
                <c:pt idx="49">
                  <c:v>0</c:v>
                </c:pt>
                <c:pt idx="50">
                  <c:v>2.4900000000000002</c:v>
                </c:pt>
                <c:pt idx="51">
                  <c:v>3.38</c:v>
                </c:pt>
                <c:pt idx="52">
                  <c:v>0</c:v>
                </c:pt>
                <c:pt idx="53">
                  <c:v>6.49</c:v>
                </c:pt>
                <c:pt idx="54">
                  <c:v>17.989999999999998</c:v>
                </c:pt>
                <c:pt idx="55">
                  <c:v>39.99</c:v>
                </c:pt>
                <c:pt idx="56">
                  <c:v>17.989999999999998</c:v>
                </c:pt>
                <c:pt idx="57">
                  <c:v>0</c:v>
                </c:pt>
                <c:pt idx="58">
                  <c:v>1.99</c:v>
                </c:pt>
                <c:pt idx="59">
                  <c:v>12.89</c:v>
                </c:pt>
                <c:pt idx="60">
                  <c:v>3.09</c:v>
                </c:pt>
                <c:pt idx="61">
                  <c:v>0</c:v>
                </c:pt>
                <c:pt idx="62">
                  <c:v>10.34</c:v>
                </c:pt>
                <c:pt idx="63">
                  <c:v>1.79</c:v>
                </c:pt>
                <c:pt idx="64">
                  <c:v>7.99</c:v>
                </c:pt>
                <c:pt idx="65">
                  <c:v>0</c:v>
                </c:pt>
                <c:pt idx="66">
                  <c:v>0</c:v>
                </c:pt>
                <c:pt idx="67">
                  <c:v>5.69</c:v>
                </c:pt>
                <c:pt idx="68">
                  <c:v>9.49</c:v>
                </c:pt>
                <c:pt idx="69">
                  <c:v>0</c:v>
                </c:pt>
                <c:pt idx="70">
                  <c:v>0</c:v>
                </c:pt>
              </c:numCache>
            </c:numRef>
          </c:val>
        </c:ser>
        <c:ser>
          <c:idx val="8"/>
          <c:order val="8"/>
          <c:val>
            <c:numRef>
              <c:f>'Levantamento de Preços'!$J$2:$J$83</c:f>
              <c:numCache>
                <c:formatCode>"R$"\ #,##0.00;[Red]\-"R$"\ #,##0.00</c:formatCode>
                <c:ptCount val="80"/>
                <c:pt idx="2">
                  <c:v>0</c:v>
                </c:pt>
                <c:pt idx="3">
                  <c:v>2.39</c:v>
                </c:pt>
                <c:pt idx="4">
                  <c:v>5.59</c:v>
                </c:pt>
                <c:pt idx="5">
                  <c:v>4.1900000000000004</c:v>
                </c:pt>
                <c:pt idx="6">
                  <c:v>2.89</c:v>
                </c:pt>
                <c:pt idx="7">
                  <c:v>2.99</c:v>
                </c:pt>
                <c:pt idx="8">
                  <c:v>2.79</c:v>
                </c:pt>
                <c:pt idx="9">
                  <c:v>3.89</c:v>
                </c:pt>
                <c:pt idx="10">
                  <c:v>3.99</c:v>
                </c:pt>
                <c:pt idx="11">
                  <c:v>2.99</c:v>
                </c:pt>
                <c:pt idx="12">
                  <c:v>2.59</c:v>
                </c:pt>
                <c:pt idx="13">
                  <c:v>0</c:v>
                </c:pt>
                <c:pt idx="14">
                  <c:v>12.99</c:v>
                </c:pt>
                <c:pt idx="15">
                  <c:v>18.899999999999999</c:v>
                </c:pt>
                <c:pt idx="16">
                  <c:v>1.99</c:v>
                </c:pt>
                <c:pt idx="17">
                  <c:v>3.19</c:v>
                </c:pt>
                <c:pt idx="18">
                  <c:v>0</c:v>
                </c:pt>
                <c:pt idx="19">
                  <c:v>4.3899999999999997</c:v>
                </c:pt>
                <c:pt idx="20">
                  <c:v>6.79</c:v>
                </c:pt>
                <c:pt idx="21">
                  <c:v>5.69</c:v>
                </c:pt>
                <c:pt idx="22">
                  <c:v>4.1500000000000004</c:v>
                </c:pt>
                <c:pt idx="23">
                  <c:v>7.99</c:v>
                </c:pt>
                <c:pt idx="24">
                  <c:v>0.99</c:v>
                </c:pt>
                <c:pt idx="25">
                  <c:v>7.19</c:v>
                </c:pt>
                <c:pt idx="26">
                  <c:v>8.99</c:v>
                </c:pt>
                <c:pt idx="27">
                  <c:v>11.99</c:v>
                </c:pt>
                <c:pt idx="28">
                  <c:v>1.0900000000000001</c:v>
                </c:pt>
                <c:pt idx="29">
                  <c:v>3.15</c:v>
                </c:pt>
                <c:pt idx="30">
                  <c:v>2.79</c:v>
                </c:pt>
                <c:pt idx="31">
                  <c:v>3.95</c:v>
                </c:pt>
                <c:pt idx="32">
                  <c:v>2.99</c:v>
                </c:pt>
                <c:pt idx="33">
                  <c:v>2.39</c:v>
                </c:pt>
                <c:pt idx="34">
                  <c:v>4.3899999999999997</c:v>
                </c:pt>
                <c:pt idx="35">
                  <c:v>2.4900000000000002</c:v>
                </c:pt>
                <c:pt idx="36">
                  <c:v>5.69</c:v>
                </c:pt>
                <c:pt idx="37">
                  <c:v>4.59</c:v>
                </c:pt>
                <c:pt idx="38">
                  <c:v>0</c:v>
                </c:pt>
                <c:pt idx="39">
                  <c:v>8.49</c:v>
                </c:pt>
                <c:pt idx="40">
                  <c:v>22.9</c:v>
                </c:pt>
                <c:pt idx="41">
                  <c:v>3.59</c:v>
                </c:pt>
                <c:pt idx="42">
                  <c:v>1.49</c:v>
                </c:pt>
                <c:pt idx="43">
                  <c:v>8.85</c:v>
                </c:pt>
                <c:pt idx="44">
                  <c:v>0</c:v>
                </c:pt>
                <c:pt idx="45">
                  <c:v>21.99</c:v>
                </c:pt>
                <c:pt idx="46">
                  <c:v>0</c:v>
                </c:pt>
                <c:pt idx="47">
                  <c:v>0</c:v>
                </c:pt>
                <c:pt idx="48">
                  <c:v>6.79</c:v>
                </c:pt>
                <c:pt idx="49">
                  <c:v>0</c:v>
                </c:pt>
                <c:pt idx="50">
                  <c:v>0</c:v>
                </c:pt>
                <c:pt idx="51">
                  <c:v>3.49</c:v>
                </c:pt>
                <c:pt idx="52">
                  <c:v>39.49</c:v>
                </c:pt>
                <c:pt idx="53">
                  <c:v>6.99</c:v>
                </c:pt>
                <c:pt idx="54">
                  <c:v>13.99</c:v>
                </c:pt>
                <c:pt idx="55">
                  <c:v>0</c:v>
                </c:pt>
                <c:pt idx="56">
                  <c:v>17.989999999999998</c:v>
                </c:pt>
                <c:pt idx="57">
                  <c:v>21.9</c:v>
                </c:pt>
                <c:pt idx="58">
                  <c:v>3.49</c:v>
                </c:pt>
                <c:pt idx="59">
                  <c:v>14.49</c:v>
                </c:pt>
                <c:pt idx="60">
                  <c:v>2.79</c:v>
                </c:pt>
                <c:pt idx="61">
                  <c:v>15.49</c:v>
                </c:pt>
                <c:pt idx="62">
                  <c:v>0</c:v>
                </c:pt>
                <c:pt idx="63">
                  <c:v>1.85</c:v>
                </c:pt>
                <c:pt idx="64">
                  <c:v>7.19</c:v>
                </c:pt>
                <c:pt idx="65">
                  <c:v>0</c:v>
                </c:pt>
                <c:pt idx="66">
                  <c:v>3.69</c:v>
                </c:pt>
                <c:pt idx="67">
                  <c:v>5.19</c:v>
                </c:pt>
                <c:pt idx="68">
                  <c:v>10.49</c:v>
                </c:pt>
                <c:pt idx="69">
                  <c:v>0</c:v>
                </c:pt>
                <c:pt idx="70">
                  <c:v>6.9</c:v>
                </c:pt>
              </c:numCache>
            </c:numRef>
          </c:val>
        </c:ser>
        <c:ser>
          <c:idx val="9"/>
          <c:order val="9"/>
          <c:val>
            <c:numRef>
              <c:f>'Levantamento de Preços'!$K$2:$K$83</c:f>
              <c:numCache>
                <c:formatCode>"R$"\ #,##0.00;[Red]\-"R$"\ #,##0.00</c:formatCode>
                <c:ptCount val="80"/>
                <c:pt idx="2">
                  <c:v>0</c:v>
                </c:pt>
                <c:pt idx="3">
                  <c:v>2.59</c:v>
                </c:pt>
                <c:pt idx="4">
                  <c:v>5.99</c:v>
                </c:pt>
                <c:pt idx="5">
                  <c:v>0</c:v>
                </c:pt>
                <c:pt idx="6">
                  <c:v>3.65</c:v>
                </c:pt>
                <c:pt idx="7">
                  <c:v>3.45</c:v>
                </c:pt>
                <c:pt idx="8">
                  <c:v>2.99</c:v>
                </c:pt>
                <c:pt idx="9">
                  <c:v>3.29</c:v>
                </c:pt>
                <c:pt idx="10">
                  <c:v>3.99</c:v>
                </c:pt>
                <c:pt idx="11">
                  <c:v>3.99</c:v>
                </c:pt>
                <c:pt idx="12">
                  <c:v>1.95</c:v>
                </c:pt>
                <c:pt idx="13">
                  <c:v>0</c:v>
                </c:pt>
                <c:pt idx="14">
                  <c:v>0</c:v>
                </c:pt>
                <c:pt idx="15">
                  <c:v>23.9</c:v>
                </c:pt>
                <c:pt idx="16">
                  <c:v>0.99</c:v>
                </c:pt>
                <c:pt idx="17">
                  <c:v>3.19</c:v>
                </c:pt>
                <c:pt idx="18">
                  <c:v>0</c:v>
                </c:pt>
                <c:pt idx="19">
                  <c:v>0</c:v>
                </c:pt>
                <c:pt idx="20">
                  <c:v>6.79</c:v>
                </c:pt>
                <c:pt idx="21">
                  <c:v>7.39</c:v>
                </c:pt>
                <c:pt idx="22">
                  <c:v>4.99</c:v>
                </c:pt>
                <c:pt idx="23">
                  <c:v>7.19</c:v>
                </c:pt>
                <c:pt idx="24">
                  <c:v>0.99</c:v>
                </c:pt>
                <c:pt idx="25">
                  <c:v>7.49</c:v>
                </c:pt>
                <c:pt idx="26">
                  <c:v>11.69</c:v>
                </c:pt>
                <c:pt idx="27">
                  <c:v>14.79</c:v>
                </c:pt>
                <c:pt idx="28">
                  <c:v>1.0900000000000001</c:v>
                </c:pt>
                <c:pt idx="29">
                  <c:v>4.1500000000000004</c:v>
                </c:pt>
                <c:pt idx="30">
                  <c:v>3.09</c:v>
                </c:pt>
                <c:pt idx="31">
                  <c:v>4.9800000000000004</c:v>
                </c:pt>
                <c:pt idx="32">
                  <c:v>3.99</c:v>
                </c:pt>
                <c:pt idx="33">
                  <c:v>2.39</c:v>
                </c:pt>
                <c:pt idx="34">
                  <c:v>5.19</c:v>
                </c:pt>
                <c:pt idx="35">
                  <c:v>2.4900000000000002</c:v>
                </c:pt>
                <c:pt idx="36">
                  <c:v>6.39</c:v>
                </c:pt>
                <c:pt idx="37">
                  <c:v>0</c:v>
                </c:pt>
                <c:pt idx="38">
                  <c:v>0</c:v>
                </c:pt>
                <c:pt idx="39">
                  <c:v>7.69</c:v>
                </c:pt>
                <c:pt idx="40">
                  <c:v>24.49</c:v>
                </c:pt>
                <c:pt idx="41">
                  <c:v>3.69</c:v>
                </c:pt>
                <c:pt idx="42">
                  <c:v>1.45</c:v>
                </c:pt>
                <c:pt idx="43">
                  <c:v>9.49</c:v>
                </c:pt>
                <c:pt idx="44">
                  <c:v>3.39</c:v>
                </c:pt>
                <c:pt idx="45">
                  <c:v>24.98</c:v>
                </c:pt>
                <c:pt idx="46">
                  <c:v>2.79</c:v>
                </c:pt>
                <c:pt idx="47">
                  <c:v>8.2899999999999991</c:v>
                </c:pt>
                <c:pt idx="48">
                  <c:v>9.19</c:v>
                </c:pt>
                <c:pt idx="49">
                  <c:v>5.69</c:v>
                </c:pt>
                <c:pt idx="50">
                  <c:v>2.29</c:v>
                </c:pt>
                <c:pt idx="51">
                  <c:v>3.19</c:v>
                </c:pt>
                <c:pt idx="52">
                  <c:v>42.9</c:v>
                </c:pt>
                <c:pt idx="53">
                  <c:v>7.99</c:v>
                </c:pt>
                <c:pt idx="54">
                  <c:v>17.989999999999998</c:v>
                </c:pt>
                <c:pt idx="55">
                  <c:v>0</c:v>
                </c:pt>
                <c:pt idx="56">
                  <c:v>19.39</c:v>
                </c:pt>
                <c:pt idx="57">
                  <c:v>0</c:v>
                </c:pt>
                <c:pt idx="58">
                  <c:v>2.79</c:v>
                </c:pt>
                <c:pt idx="59">
                  <c:v>13.9</c:v>
                </c:pt>
                <c:pt idx="60">
                  <c:v>2.69</c:v>
                </c:pt>
                <c:pt idx="61">
                  <c:v>14.29</c:v>
                </c:pt>
                <c:pt idx="62">
                  <c:v>0</c:v>
                </c:pt>
                <c:pt idx="63">
                  <c:v>1.89</c:v>
                </c:pt>
                <c:pt idx="64">
                  <c:v>7.45</c:v>
                </c:pt>
                <c:pt idx="65">
                  <c:v>9.39</c:v>
                </c:pt>
                <c:pt idx="66">
                  <c:v>5.49</c:v>
                </c:pt>
                <c:pt idx="67">
                  <c:v>5.59</c:v>
                </c:pt>
                <c:pt idx="68">
                  <c:v>10.79</c:v>
                </c:pt>
                <c:pt idx="69">
                  <c:v>1.49</c:v>
                </c:pt>
                <c:pt idx="70">
                  <c:v>8.49</c:v>
                </c:pt>
              </c:numCache>
            </c:numRef>
          </c:val>
        </c:ser>
        <c:ser>
          <c:idx val="10"/>
          <c:order val="10"/>
          <c:val>
            <c:numRef>
              <c:f>'Levantamento de Preços'!$L$2:$L$83</c:f>
              <c:numCache>
                <c:formatCode>0.00%</c:formatCode>
                <c:ptCount val="80"/>
                <c:pt idx="1">
                  <c:v>0</c:v>
                </c:pt>
                <c:pt idx="3">
                  <c:v>0.2073578595317726</c:v>
                </c:pt>
                <c:pt idx="4">
                  <c:v>6.6777963272120253E-2</c:v>
                </c:pt>
                <c:pt idx="5">
                  <c:v>0.46213093709884462</c:v>
                </c:pt>
                <c:pt idx="6">
                  <c:v>0.27386934673366831</c:v>
                </c:pt>
                <c:pt idx="7">
                  <c:v>0.19130434782608699</c:v>
                </c:pt>
                <c:pt idx="8">
                  <c:v>0.20066889632107024</c:v>
                </c:pt>
                <c:pt idx="9">
                  <c:v>0.15938303341902316</c:v>
                </c:pt>
                <c:pt idx="10">
                  <c:v>0.33165829145728637</c:v>
                </c:pt>
                <c:pt idx="11">
                  <c:v>0.25062656641604009</c:v>
                </c:pt>
                <c:pt idx="12">
                  <c:v>0.39382239382239376</c:v>
                </c:pt>
                <c:pt idx="13">
                  <c:v>0</c:v>
                </c:pt>
                <c:pt idx="14">
                  <c:v>0.38113387327298709</c:v>
                </c:pt>
                <c:pt idx="16">
                  <c:v>0.54794520547945202</c:v>
                </c:pt>
                <c:pt idx="17">
                  <c:v>0.14899713467048711</c:v>
                </c:pt>
                <c:pt idx="18">
                  <c:v>2.0040080160320748E-2</c:v>
                </c:pt>
                <c:pt idx="19">
                  <c:v>4.3572984749455375E-2</c:v>
                </c:pt>
                <c:pt idx="20">
                  <c:v>0.15018773466833543</c:v>
                </c:pt>
                <c:pt idx="21">
                  <c:v>0.24032042723631505</c:v>
                </c:pt>
                <c:pt idx="22">
                  <c:v>0.24408014571948994</c:v>
                </c:pt>
                <c:pt idx="23">
                  <c:v>0.15312131919905769</c:v>
                </c:pt>
                <c:pt idx="24">
                  <c:v>2.0202020202020221E-2</c:v>
                </c:pt>
                <c:pt idx="25">
                  <c:v>8.2777036048064093E-2</c:v>
                </c:pt>
                <c:pt idx="26">
                  <c:v>0.25662959794696322</c:v>
                </c:pt>
                <c:pt idx="27">
                  <c:v>0.25015634771732331</c:v>
                </c:pt>
                <c:pt idx="28">
                  <c:v>0.18348623853211013</c:v>
                </c:pt>
                <c:pt idx="29">
                  <c:v>0.28246013667425968</c:v>
                </c:pt>
                <c:pt idx="30">
                  <c:v>0.22284122562674091</c:v>
                </c:pt>
                <c:pt idx="31">
                  <c:v>0.33946488294314381</c:v>
                </c:pt>
                <c:pt idx="32">
                  <c:v>0.38186157517899771</c:v>
                </c:pt>
                <c:pt idx="33">
                  <c:v>0.15053763440860213</c:v>
                </c:pt>
                <c:pt idx="34">
                  <c:v>0.23314065510597309</c:v>
                </c:pt>
                <c:pt idx="35">
                  <c:v>0.17391304347826086</c:v>
                </c:pt>
                <c:pt idx="36">
                  <c:v>0.32420749279538902</c:v>
                </c:pt>
                <c:pt idx="37">
                  <c:v>0.20450606585788558</c:v>
                </c:pt>
                <c:pt idx="39">
                  <c:v>0.17785630153121315</c:v>
                </c:pt>
                <c:pt idx="40">
                  <c:v>0.10575745202123316</c:v>
                </c:pt>
                <c:pt idx="41">
                  <c:v>0.14319809069212422</c:v>
                </c:pt>
                <c:pt idx="42">
                  <c:v>0.18994413407821234</c:v>
                </c:pt>
                <c:pt idx="43">
                  <c:v>0.11558307533539725</c:v>
                </c:pt>
                <c:pt idx="44">
                  <c:v>0.22434367541766118</c:v>
                </c:pt>
                <c:pt idx="45">
                  <c:v>0.11969575660528431</c:v>
                </c:pt>
                <c:pt idx="46">
                  <c:v>-0.31141868512110721</c:v>
                </c:pt>
                <c:pt idx="47">
                  <c:v>3.8600723763570495E-2</c:v>
                </c:pt>
                <c:pt idx="48">
                  <c:v>0.2829162132752992</c:v>
                </c:pt>
                <c:pt idx="49">
                  <c:v>0.28400597907324371</c:v>
                </c:pt>
                <c:pt idx="50">
                  <c:v>0.23050847457627122</c:v>
                </c:pt>
                <c:pt idx="51">
                  <c:v>0.1146131805157594</c:v>
                </c:pt>
                <c:pt idx="52">
                  <c:v>7.9487179487179413E-2</c:v>
                </c:pt>
                <c:pt idx="53">
                  <c:v>0.40892531876138433</c:v>
                </c:pt>
                <c:pt idx="54">
                  <c:v>-0.9955530850472486</c:v>
                </c:pt>
                <c:pt idx="55">
                  <c:v>-7.2768192048011909E-2</c:v>
                </c:pt>
                <c:pt idx="56">
                  <c:v>9.7989949748743685E-2</c:v>
                </c:pt>
                <c:pt idx="57">
                  <c:v>4.5662100456611923E-4</c:v>
                </c:pt>
                <c:pt idx="58">
                  <c:v>-6.309148264984233E-3</c:v>
                </c:pt>
                <c:pt idx="59">
                  <c:v>3.7805782060785748E-2</c:v>
                </c:pt>
                <c:pt idx="60">
                  <c:v>9.7087378640776642E-2</c:v>
                </c:pt>
                <c:pt idx="61">
                  <c:v>2.9391182645206435E-2</c:v>
                </c:pt>
                <c:pt idx="62">
                  <c:v>0.22823984526112182</c:v>
                </c:pt>
                <c:pt idx="63">
                  <c:v>-3.1746031746031779E-2</c:v>
                </c:pt>
                <c:pt idx="64">
                  <c:v>5.9790732436472399E-2</c:v>
                </c:pt>
                <c:pt idx="65">
                  <c:v>0.31309904153354634</c:v>
                </c:pt>
                <c:pt idx="66">
                  <c:v>0.32786885245901642</c:v>
                </c:pt>
                <c:pt idx="67">
                  <c:v>8.8631984585741799E-2</c:v>
                </c:pt>
                <c:pt idx="68">
                  <c:v>0.18819503849443964</c:v>
                </c:pt>
                <c:pt idx="69">
                  <c:v>-7.1942446043165534E-2</c:v>
                </c:pt>
                <c:pt idx="70">
                  <c:v>0.18727915194346287</c:v>
                </c:pt>
              </c:numCache>
            </c:numRef>
          </c:val>
        </c:ser>
        <c:ser>
          <c:idx val="11"/>
          <c:order val="11"/>
          <c:val>
            <c:numRef>
              <c:f>'Levantamento de Preços'!$M$2:$M$83</c:f>
            </c:numRef>
          </c:val>
        </c:ser>
        <c:ser>
          <c:idx val="12"/>
          <c:order val="12"/>
          <c:val>
            <c:numRef>
              <c:f>'Levantamento de Preços'!$N$2:$N$83</c:f>
              <c:numCache>
                <c:formatCode>General</c:formatCode>
                <c:ptCount val="80"/>
              </c:numCache>
            </c:numRef>
          </c:val>
        </c:ser>
        <c:axId val="82611584"/>
        <c:axId val="84489344"/>
      </c:barChart>
      <c:catAx>
        <c:axId val="82611584"/>
        <c:scaling>
          <c:orientation val="minMax"/>
        </c:scaling>
        <c:axPos val="b"/>
        <c:tickLblPos val="nextTo"/>
        <c:crossAx val="84489344"/>
        <c:crosses val="autoZero"/>
        <c:auto val="1"/>
        <c:lblAlgn val="ctr"/>
        <c:lblOffset val="100"/>
      </c:catAx>
      <c:valAx>
        <c:axId val="84489344"/>
        <c:scaling>
          <c:orientation val="minMax"/>
        </c:scaling>
        <c:axPos val="l"/>
        <c:majorGridlines/>
        <c:numFmt formatCode="General" sourceLinked="1"/>
        <c:tickLblPos val="nextTo"/>
        <c:crossAx val="82611584"/>
        <c:crosses val="autoZero"/>
        <c:crossBetween val="between"/>
      </c:valAx>
    </c:plotArea>
    <c:legend>
      <c:legendPos val="r"/>
      <c:layout/>
    </c:legend>
    <c:plotVisOnly val="1"/>
  </c:chart>
</c:chartSpace>
</file>

<file path=xl/charts/chart2.xml><?xml version="1.0" encoding="utf-8"?>
<c:chartSpace xmlns:c="http://schemas.openxmlformats.org/drawingml/2006/chart" xmlns:a="http://schemas.openxmlformats.org/drawingml/2006/main" xmlns:r="http://schemas.openxmlformats.org/officeDocument/2006/relationships">
  <c:lang val="pt-BR"/>
  <c:chart>
    <c:plotArea>
      <c:layout/>
      <c:barChart>
        <c:barDir val="col"/>
        <c:grouping val="clustered"/>
        <c:ser>
          <c:idx val="0"/>
          <c:order val="0"/>
          <c:val>
            <c:numRef>
              <c:f>'Levantamento de Preços'!$B$2:$B$83</c:f>
              <c:numCache>
                <c:formatCode>General</c:formatCode>
                <c:ptCount val="80"/>
                <c:pt idx="0">
                  <c:v>0</c:v>
                </c:pt>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numCache>
            </c:numRef>
          </c:val>
        </c:ser>
        <c:ser>
          <c:idx val="1"/>
          <c:order val="1"/>
          <c:val>
            <c:numRef>
              <c:f>'Levantamento de Preços'!$C$2:$C$83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2">
                  <c:v>0</c:v>
                </c:pt>
                <c:pt idx="73">
                  <c:v>0</c:v>
                </c:pt>
                <c:pt idx="74">
                  <c:v>0</c:v>
                </c:pt>
                <c:pt idx="75">
                  <c:v>0</c:v>
                </c:pt>
                <c:pt idx="76">
                  <c:v>0</c:v>
                </c:pt>
                <c:pt idx="77">
                  <c:v>0</c:v>
                </c:pt>
              </c:numCache>
            </c:numRef>
          </c:val>
        </c:ser>
        <c:ser>
          <c:idx val="2"/>
          <c:order val="2"/>
          <c:val>
            <c:numRef>
              <c:f>'Levantamento de Preços'!$D$2:$D$83</c:f>
              <c:numCache>
                <c:formatCode>General</c:formatCode>
                <c:ptCount val="80"/>
                <c:pt idx="1">
                  <c:v>0</c:v>
                </c:pt>
                <c:pt idx="5">
                  <c:v>0</c:v>
                </c:pt>
                <c:pt idx="7">
                  <c:v>0</c:v>
                </c:pt>
                <c:pt idx="8">
                  <c:v>0</c:v>
                </c:pt>
                <c:pt idx="13">
                  <c:v>0</c:v>
                </c:pt>
                <c:pt idx="16">
                  <c:v>0</c:v>
                </c:pt>
                <c:pt idx="17">
                  <c:v>0</c:v>
                </c:pt>
                <c:pt idx="20">
                  <c:v>0</c:v>
                </c:pt>
                <c:pt idx="23">
                  <c:v>0</c:v>
                </c:pt>
                <c:pt idx="30">
                  <c:v>0</c:v>
                </c:pt>
                <c:pt idx="34">
                  <c:v>0</c:v>
                </c:pt>
                <c:pt idx="36">
                  <c:v>0</c:v>
                </c:pt>
                <c:pt idx="37">
                  <c:v>0</c:v>
                </c:pt>
                <c:pt idx="38">
                  <c:v>0</c:v>
                </c:pt>
                <c:pt idx="39">
                  <c:v>0</c:v>
                </c:pt>
                <c:pt idx="40">
                  <c:v>0</c:v>
                </c:pt>
                <c:pt idx="41">
                  <c:v>0</c:v>
                </c:pt>
                <c:pt idx="49">
                  <c:v>0</c:v>
                </c:pt>
                <c:pt idx="55">
                  <c:v>0</c:v>
                </c:pt>
                <c:pt idx="65">
                  <c:v>0</c:v>
                </c:pt>
                <c:pt idx="77">
                  <c:v>0</c:v>
                </c:pt>
              </c:numCache>
            </c:numRef>
          </c:val>
        </c:ser>
        <c:ser>
          <c:idx val="3"/>
          <c:order val="3"/>
          <c:val>
            <c:numRef>
              <c:f>'Levantamento de Preços'!$E$2:$E$83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ser>
        <c:ser>
          <c:idx val="4"/>
          <c:order val="4"/>
          <c:val>
            <c:numRef>
              <c:f>'Levantamento de Preços'!$F$2:$F$83</c:f>
              <c:numCache>
                <c:formatCode>"R$"\ #,##0.00;[Red]\-"R$"\ #,##0.00</c:formatCode>
                <c:ptCount val="80"/>
                <c:pt idx="1">
                  <c:v>0</c:v>
                </c:pt>
                <c:pt idx="2">
                  <c:v>0</c:v>
                </c:pt>
                <c:pt idx="3">
                  <c:v>2.39</c:v>
                </c:pt>
                <c:pt idx="4">
                  <c:v>5.79</c:v>
                </c:pt>
                <c:pt idx="5">
                  <c:v>4.8899999999999997</c:v>
                </c:pt>
                <c:pt idx="6">
                  <c:v>3.98</c:v>
                </c:pt>
                <c:pt idx="7">
                  <c:v>2.99</c:v>
                </c:pt>
                <c:pt idx="8">
                  <c:v>2.98</c:v>
                </c:pt>
                <c:pt idx="9">
                  <c:v>3.29</c:v>
                </c:pt>
                <c:pt idx="10">
                  <c:v>3.99</c:v>
                </c:pt>
                <c:pt idx="11">
                  <c:v>3.98</c:v>
                </c:pt>
                <c:pt idx="12">
                  <c:v>1.89</c:v>
                </c:pt>
                <c:pt idx="13">
                  <c:v>12.79</c:v>
                </c:pt>
                <c:pt idx="14">
                  <c:v>14.99</c:v>
                </c:pt>
                <c:pt idx="15">
                  <c:v>23.79</c:v>
                </c:pt>
                <c:pt idx="16">
                  <c:v>2.19</c:v>
                </c:pt>
                <c:pt idx="17">
                  <c:v>3.19</c:v>
                </c:pt>
                <c:pt idx="18">
                  <c:v>4.99</c:v>
                </c:pt>
                <c:pt idx="19">
                  <c:v>4.59</c:v>
                </c:pt>
                <c:pt idx="20">
                  <c:v>7.99</c:v>
                </c:pt>
                <c:pt idx="21">
                  <c:v>0</c:v>
                </c:pt>
                <c:pt idx="22">
                  <c:v>4.97</c:v>
                </c:pt>
                <c:pt idx="23">
                  <c:v>8.49</c:v>
                </c:pt>
                <c:pt idx="24">
                  <c:v>0.98</c:v>
                </c:pt>
                <c:pt idx="25">
                  <c:v>6.99</c:v>
                </c:pt>
                <c:pt idx="26">
                  <c:v>8.7899999999999991</c:v>
                </c:pt>
                <c:pt idx="27">
                  <c:v>14.98</c:v>
                </c:pt>
                <c:pt idx="28">
                  <c:v>0.94</c:v>
                </c:pt>
                <c:pt idx="29">
                  <c:v>3.48</c:v>
                </c:pt>
                <c:pt idx="30">
                  <c:v>2.98</c:v>
                </c:pt>
                <c:pt idx="31">
                  <c:v>5.98</c:v>
                </c:pt>
                <c:pt idx="32">
                  <c:v>3.35</c:v>
                </c:pt>
                <c:pt idx="33">
                  <c:v>2.38</c:v>
                </c:pt>
                <c:pt idx="34">
                  <c:v>3.98</c:v>
                </c:pt>
                <c:pt idx="35">
                  <c:v>2.48</c:v>
                </c:pt>
                <c:pt idx="36">
                  <c:v>4.6900000000000004</c:v>
                </c:pt>
                <c:pt idx="37">
                  <c:v>4.8899999999999997</c:v>
                </c:pt>
                <c:pt idx="38">
                  <c:v>17.98</c:v>
                </c:pt>
                <c:pt idx="39">
                  <c:v>6.98</c:v>
                </c:pt>
                <c:pt idx="40">
                  <c:v>21.9</c:v>
                </c:pt>
                <c:pt idx="41">
                  <c:v>3.49</c:v>
                </c:pt>
                <c:pt idx="42">
                  <c:v>1.49</c:v>
                </c:pt>
                <c:pt idx="43">
                  <c:v>8.99</c:v>
                </c:pt>
                <c:pt idx="44">
                  <c:v>3.29</c:v>
                </c:pt>
                <c:pt idx="45">
                  <c:v>24.79</c:v>
                </c:pt>
                <c:pt idx="46">
                  <c:v>2.89</c:v>
                </c:pt>
                <c:pt idx="47">
                  <c:v>7.97</c:v>
                </c:pt>
                <c:pt idx="48">
                  <c:v>6.75</c:v>
                </c:pt>
                <c:pt idx="49">
                  <c:v>4.79</c:v>
                </c:pt>
                <c:pt idx="50">
                  <c:v>2.29</c:v>
                </c:pt>
                <c:pt idx="51">
                  <c:v>3.49</c:v>
                </c:pt>
                <c:pt idx="52">
                  <c:v>0</c:v>
                </c:pt>
                <c:pt idx="53">
                  <c:v>10.98</c:v>
                </c:pt>
                <c:pt idx="54">
                  <c:v>35.9</c:v>
                </c:pt>
                <c:pt idx="55">
                  <c:v>42.9</c:v>
                </c:pt>
                <c:pt idx="56">
                  <c:v>17.98</c:v>
                </c:pt>
                <c:pt idx="57">
                  <c:v>21.89</c:v>
                </c:pt>
                <c:pt idx="58">
                  <c:v>3.19</c:v>
                </c:pt>
                <c:pt idx="59">
                  <c:v>12.98</c:v>
                </c:pt>
                <c:pt idx="60">
                  <c:v>2.78</c:v>
                </c:pt>
                <c:pt idx="61">
                  <c:v>0</c:v>
                </c:pt>
                <c:pt idx="62">
                  <c:v>7.98</c:v>
                </c:pt>
                <c:pt idx="63">
                  <c:v>1.88</c:v>
                </c:pt>
                <c:pt idx="64">
                  <c:v>6.29</c:v>
                </c:pt>
                <c:pt idx="65">
                  <c:v>6.49</c:v>
                </c:pt>
                <c:pt idx="66">
                  <c:v>0</c:v>
                </c:pt>
                <c:pt idx="67">
                  <c:v>5.29</c:v>
                </c:pt>
                <c:pt idx="68">
                  <c:v>7.99</c:v>
                </c:pt>
                <c:pt idx="69">
                  <c:v>1.34</c:v>
                </c:pt>
                <c:pt idx="70">
                  <c:v>4.99</c:v>
                </c:pt>
              </c:numCache>
            </c:numRef>
          </c:val>
        </c:ser>
        <c:ser>
          <c:idx val="5"/>
          <c:order val="5"/>
          <c:val>
            <c:numRef>
              <c:f>'Levantamento de Preços'!$G$2:$G$83</c:f>
              <c:numCache>
                <c:formatCode>"R$"\ #,##0.00;[Red]\-"R$"\ #,##0.00</c:formatCode>
                <c:ptCount val="80"/>
                <c:pt idx="2">
                  <c:v>0</c:v>
                </c:pt>
                <c:pt idx="3">
                  <c:v>2.37</c:v>
                </c:pt>
                <c:pt idx="4">
                  <c:v>5.93</c:v>
                </c:pt>
                <c:pt idx="5">
                  <c:v>4.97</c:v>
                </c:pt>
                <c:pt idx="6">
                  <c:v>2.97</c:v>
                </c:pt>
                <c:pt idx="7">
                  <c:v>2.97</c:v>
                </c:pt>
                <c:pt idx="8">
                  <c:v>2.97</c:v>
                </c:pt>
                <c:pt idx="9">
                  <c:v>3.27</c:v>
                </c:pt>
                <c:pt idx="10">
                  <c:v>5.97</c:v>
                </c:pt>
                <c:pt idx="11">
                  <c:v>3.97</c:v>
                </c:pt>
                <c:pt idx="12">
                  <c:v>1.57</c:v>
                </c:pt>
                <c:pt idx="13">
                  <c:v>0</c:v>
                </c:pt>
                <c:pt idx="14">
                  <c:v>0</c:v>
                </c:pt>
                <c:pt idx="15">
                  <c:v>24.97</c:v>
                </c:pt>
                <c:pt idx="16">
                  <c:v>0</c:v>
                </c:pt>
                <c:pt idx="17">
                  <c:v>2.97</c:v>
                </c:pt>
                <c:pt idx="18">
                  <c:v>4.93</c:v>
                </c:pt>
                <c:pt idx="19">
                  <c:v>4.53</c:v>
                </c:pt>
                <c:pt idx="20">
                  <c:v>7.75</c:v>
                </c:pt>
                <c:pt idx="21">
                  <c:v>0</c:v>
                </c:pt>
                <c:pt idx="22">
                  <c:v>0</c:v>
                </c:pt>
                <c:pt idx="23">
                  <c:v>0</c:v>
                </c:pt>
                <c:pt idx="24">
                  <c:v>0.97</c:v>
                </c:pt>
                <c:pt idx="25">
                  <c:v>6.87</c:v>
                </c:pt>
                <c:pt idx="26">
                  <c:v>8.77</c:v>
                </c:pt>
                <c:pt idx="27">
                  <c:v>13.87</c:v>
                </c:pt>
                <c:pt idx="28">
                  <c:v>0</c:v>
                </c:pt>
                <c:pt idx="29">
                  <c:v>3.47</c:v>
                </c:pt>
                <c:pt idx="30">
                  <c:v>2.97</c:v>
                </c:pt>
                <c:pt idx="31">
                  <c:v>4.63</c:v>
                </c:pt>
                <c:pt idx="32">
                  <c:v>3.33</c:v>
                </c:pt>
                <c:pt idx="33">
                  <c:v>2.37</c:v>
                </c:pt>
                <c:pt idx="34">
                  <c:v>0</c:v>
                </c:pt>
                <c:pt idx="35">
                  <c:v>2.4700000000000002</c:v>
                </c:pt>
                <c:pt idx="36">
                  <c:v>5.43</c:v>
                </c:pt>
                <c:pt idx="37">
                  <c:v>4.83</c:v>
                </c:pt>
                <c:pt idx="38">
                  <c:v>0</c:v>
                </c:pt>
                <c:pt idx="39">
                  <c:v>7.95</c:v>
                </c:pt>
                <c:pt idx="40">
                  <c:v>22.67</c:v>
                </c:pt>
                <c:pt idx="41">
                  <c:v>3.47</c:v>
                </c:pt>
                <c:pt idx="42">
                  <c:v>1.57</c:v>
                </c:pt>
                <c:pt idx="43">
                  <c:v>8.57</c:v>
                </c:pt>
                <c:pt idx="44">
                  <c:v>3.67</c:v>
                </c:pt>
                <c:pt idx="45">
                  <c:v>22.97</c:v>
                </c:pt>
                <c:pt idx="46">
                  <c:v>0</c:v>
                </c:pt>
                <c:pt idx="47">
                  <c:v>0</c:v>
                </c:pt>
                <c:pt idx="48">
                  <c:v>6.75</c:v>
                </c:pt>
                <c:pt idx="49">
                  <c:v>0</c:v>
                </c:pt>
                <c:pt idx="50">
                  <c:v>2.27</c:v>
                </c:pt>
                <c:pt idx="51">
                  <c:v>3.27</c:v>
                </c:pt>
                <c:pt idx="52">
                  <c:v>0</c:v>
                </c:pt>
                <c:pt idx="53">
                  <c:v>7.95</c:v>
                </c:pt>
                <c:pt idx="54">
                  <c:v>17.95</c:v>
                </c:pt>
                <c:pt idx="55">
                  <c:v>42.85</c:v>
                </c:pt>
                <c:pt idx="56">
                  <c:v>17.95</c:v>
                </c:pt>
                <c:pt idx="57">
                  <c:v>21.87</c:v>
                </c:pt>
                <c:pt idx="58">
                  <c:v>3.17</c:v>
                </c:pt>
                <c:pt idx="59">
                  <c:v>12.97</c:v>
                </c:pt>
                <c:pt idx="60">
                  <c:v>2.77</c:v>
                </c:pt>
                <c:pt idx="61">
                  <c:v>13.87</c:v>
                </c:pt>
                <c:pt idx="62">
                  <c:v>0</c:v>
                </c:pt>
                <c:pt idx="63">
                  <c:v>1.87</c:v>
                </c:pt>
                <c:pt idx="64">
                  <c:v>7.87</c:v>
                </c:pt>
                <c:pt idx="65">
                  <c:v>6.45</c:v>
                </c:pt>
                <c:pt idx="66">
                  <c:v>0</c:v>
                </c:pt>
                <c:pt idx="67">
                  <c:v>4.7300000000000004</c:v>
                </c:pt>
                <c:pt idx="68">
                  <c:v>9.9700000000000006</c:v>
                </c:pt>
                <c:pt idx="69">
                  <c:v>0</c:v>
                </c:pt>
                <c:pt idx="70">
                  <c:v>4.93</c:v>
                </c:pt>
              </c:numCache>
            </c:numRef>
          </c:val>
        </c:ser>
        <c:ser>
          <c:idx val="6"/>
          <c:order val="6"/>
          <c:val>
            <c:numRef>
              <c:f>'Levantamento de Preços'!$H$2:$H$83</c:f>
              <c:numCache>
                <c:formatCode>"R$"\ #,##0.00;[Red]\-"R$"\ #,##0.00</c:formatCode>
                <c:ptCount val="80"/>
                <c:pt idx="2">
                  <c:v>0</c:v>
                </c:pt>
                <c:pt idx="3">
                  <c:v>2.59</c:v>
                </c:pt>
                <c:pt idx="4">
                  <c:v>5.59</c:v>
                </c:pt>
                <c:pt idx="5">
                  <c:v>5.59</c:v>
                </c:pt>
                <c:pt idx="6">
                  <c:v>2.95</c:v>
                </c:pt>
                <c:pt idx="7">
                  <c:v>2.79</c:v>
                </c:pt>
                <c:pt idx="8">
                  <c:v>2.99</c:v>
                </c:pt>
                <c:pt idx="9">
                  <c:v>3.29</c:v>
                </c:pt>
                <c:pt idx="10">
                  <c:v>3.99</c:v>
                </c:pt>
                <c:pt idx="11">
                  <c:v>3.99</c:v>
                </c:pt>
                <c:pt idx="12">
                  <c:v>1.89</c:v>
                </c:pt>
                <c:pt idx="13">
                  <c:v>0</c:v>
                </c:pt>
                <c:pt idx="14">
                  <c:v>0</c:v>
                </c:pt>
                <c:pt idx="15">
                  <c:v>23.9</c:v>
                </c:pt>
                <c:pt idx="16">
                  <c:v>0.99</c:v>
                </c:pt>
                <c:pt idx="17">
                  <c:v>3.15</c:v>
                </c:pt>
                <c:pt idx="18">
                  <c:v>0</c:v>
                </c:pt>
                <c:pt idx="19">
                  <c:v>4.3899999999999997</c:v>
                </c:pt>
                <c:pt idx="20">
                  <c:v>7.99</c:v>
                </c:pt>
                <c:pt idx="21">
                  <c:v>7.49</c:v>
                </c:pt>
                <c:pt idx="22">
                  <c:v>5.49</c:v>
                </c:pt>
                <c:pt idx="23">
                  <c:v>8.49</c:v>
                </c:pt>
                <c:pt idx="24">
                  <c:v>0</c:v>
                </c:pt>
                <c:pt idx="25">
                  <c:v>7.19</c:v>
                </c:pt>
                <c:pt idx="26">
                  <c:v>9.19</c:v>
                </c:pt>
                <c:pt idx="27">
                  <c:v>13.98</c:v>
                </c:pt>
                <c:pt idx="28">
                  <c:v>0.89</c:v>
                </c:pt>
                <c:pt idx="29">
                  <c:v>3.95</c:v>
                </c:pt>
                <c:pt idx="30">
                  <c:v>2.99</c:v>
                </c:pt>
                <c:pt idx="31">
                  <c:v>0</c:v>
                </c:pt>
                <c:pt idx="32">
                  <c:v>2.59</c:v>
                </c:pt>
                <c:pt idx="33">
                  <c:v>2.59</c:v>
                </c:pt>
                <c:pt idx="34">
                  <c:v>4.79</c:v>
                </c:pt>
                <c:pt idx="35">
                  <c:v>2.59</c:v>
                </c:pt>
                <c:pt idx="36">
                  <c:v>5.39</c:v>
                </c:pt>
                <c:pt idx="37">
                  <c:v>5.39</c:v>
                </c:pt>
                <c:pt idx="38">
                  <c:v>0</c:v>
                </c:pt>
                <c:pt idx="39">
                  <c:v>7.49</c:v>
                </c:pt>
                <c:pt idx="40">
                  <c:v>21.98</c:v>
                </c:pt>
                <c:pt idx="41">
                  <c:v>4.1900000000000004</c:v>
                </c:pt>
                <c:pt idx="42">
                  <c:v>1.49</c:v>
                </c:pt>
                <c:pt idx="43">
                  <c:v>9.69</c:v>
                </c:pt>
                <c:pt idx="44">
                  <c:v>3.25</c:v>
                </c:pt>
                <c:pt idx="45">
                  <c:v>23.98</c:v>
                </c:pt>
                <c:pt idx="46">
                  <c:v>2.85</c:v>
                </c:pt>
                <c:pt idx="47">
                  <c:v>7.99</c:v>
                </c:pt>
                <c:pt idx="48">
                  <c:v>7.59</c:v>
                </c:pt>
                <c:pt idx="49">
                  <c:v>6.69</c:v>
                </c:pt>
                <c:pt idx="50">
                  <c:v>2.95</c:v>
                </c:pt>
                <c:pt idx="51">
                  <c:v>3.09</c:v>
                </c:pt>
                <c:pt idx="52">
                  <c:v>0</c:v>
                </c:pt>
                <c:pt idx="53">
                  <c:v>6.99</c:v>
                </c:pt>
                <c:pt idx="54">
                  <c:v>16.79</c:v>
                </c:pt>
                <c:pt idx="55">
                  <c:v>35.9</c:v>
                </c:pt>
                <c:pt idx="56">
                  <c:v>19.899999999999999</c:v>
                </c:pt>
                <c:pt idx="57">
                  <c:v>20.98</c:v>
                </c:pt>
                <c:pt idx="58">
                  <c:v>3.65</c:v>
                </c:pt>
                <c:pt idx="59">
                  <c:v>13.49</c:v>
                </c:pt>
                <c:pt idx="60">
                  <c:v>2.59</c:v>
                </c:pt>
                <c:pt idx="61">
                  <c:v>15.39</c:v>
                </c:pt>
                <c:pt idx="62">
                  <c:v>11.39</c:v>
                </c:pt>
                <c:pt idx="63">
                  <c:v>1.95</c:v>
                </c:pt>
                <c:pt idx="64">
                  <c:v>6.69</c:v>
                </c:pt>
                <c:pt idx="65">
                  <c:v>0</c:v>
                </c:pt>
                <c:pt idx="66">
                  <c:v>0</c:v>
                </c:pt>
                <c:pt idx="67">
                  <c:v>5.19</c:v>
                </c:pt>
                <c:pt idx="68">
                  <c:v>11.69</c:v>
                </c:pt>
                <c:pt idx="69">
                  <c:v>1.39</c:v>
                </c:pt>
                <c:pt idx="70">
                  <c:v>4.99</c:v>
                </c:pt>
              </c:numCache>
            </c:numRef>
          </c:val>
        </c:ser>
        <c:ser>
          <c:idx val="7"/>
          <c:order val="7"/>
          <c:val>
            <c:numRef>
              <c:f>'Levantamento de Preços'!$I$2:$I$83</c:f>
              <c:numCache>
                <c:formatCode>"R$"\ #,##0.00;[Red]\-"R$"\ #,##0.00</c:formatCode>
                <c:ptCount val="80"/>
                <c:pt idx="2">
                  <c:v>0</c:v>
                </c:pt>
                <c:pt idx="3">
                  <c:v>2.99</c:v>
                </c:pt>
                <c:pt idx="4">
                  <c:v>5.75</c:v>
                </c:pt>
                <c:pt idx="5">
                  <c:v>7.79</c:v>
                </c:pt>
                <c:pt idx="6">
                  <c:v>2.89</c:v>
                </c:pt>
                <c:pt idx="7">
                  <c:v>3.39</c:v>
                </c:pt>
                <c:pt idx="8">
                  <c:v>2.39</c:v>
                </c:pt>
                <c:pt idx="9">
                  <c:v>3.29</c:v>
                </c:pt>
                <c:pt idx="10">
                  <c:v>4.49</c:v>
                </c:pt>
                <c:pt idx="11">
                  <c:v>2.99</c:v>
                </c:pt>
                <c:pt idx="12">
                  <c:v>1.99</c:v>
                </c:pt>
                <c:pt idx="13">
                  <c:v>0</c:v>
                </c:pt>
                <c:pt idx="14">
                  <c:v>20.99</c:v>
                </c:pt>
                <c:pt idx="15">
                  <c:v>29.09</c:v>
                </c:pt>
                <c:pt idx="16">
                  <c:v>1.89</c:v>
                </c:pt>
                <c:pt idx="17">
                  <c:v>3.49</c:v>
                </c:pt>
                <c:pt idx="18">
                  <c:v>4.8899999999999997</c:v>
                </c:pt>
                <c:pt idx="19">
                  <c:v>4.59</c:v>
                </c:pt>
                <c:pt idx="20">
                  <c:v>0</c:v>
                </c:pt>
                <c:pt idx="21">
                  <c:v>6.99</c:v>
                </c:pt>
                <c:pt idx="22">
                  <c:v>4.99</c:v>
                </c:pt>
                <c:pt idx="23">
                  <c:v>0</c:v>
                </c:pt>
                <c:pt idx="24">
                  <c:v>0</c:v>
                </c:pt>
                <c:pt idx="25">
                  <c:v>7.49</c:v>
                </c:pt>
                <c:pt idx="26">
                  <c:v>8.69</c:v>
                </c:pt>
                <c:pt idx="27">
                  <c:v>15.99</c:v>
                </c:pt>
                <c:pt idx="28">
                  <c:v>0</c:v>
                </c:pt>
                <c:pt idx="29">
                  <c:v>4.3899999999999997</c:v>
                </c:pt>
                <c:pt idx="30">
                  <c:v>3.59</c:v>
                </c:pt>
                <c:pt idx="31">
                  <c:v>0</c:v>
                </c:pt>
                <c:pt idx="32">
                  <c:v>4.1900000000000004</c:v>
                </c:pt>
                <c:pt idx="33">
                  <c:v>2.79</c:v>
                </c:pt>
                <c:pt idx="34">
                  <c:v>0</c:v>
                </c:pt>
                <c:pt idx="35">
                  <c:v>2.99</c:v>
                </c:pt>
                <c:pt idx="36">
                  <c:v>6.94</c:v>
                </c:pt>
                <c:pt idx="37">
                  <c:v>5.77</c:v>
                </c:pt>
                <c:pt idx="38">
                  <c:v>0</c:v>
                </c:pt>
                <c:pt idx="39">
                  <c:v>0</c:v>
                </c:pt>
                <c:pt idx="40">
                  <c:v>0</c:v>
                </c:pt>
                <c:pt idx="41">
                  <c:v>3.59</c:v>
                </c:pt>
                <c:pt idx="42">
                  <c:v>1.79</c:v>
                </c:pt>
                <c:pt idx="43">
                  <c:v>8.99</c:v>
                </c:pt>
                <c:pt idx="44">
                  <c:v>4.1900000000000004</c:v>
                </c:pt>
                <c:pt idx="45">
                  <c:v>0</c:v>
                </c:pt>
                <c:pt idx="46">
                  <c:v>2.59</c:v>
                </c:pt>
                <c:pt idx="47">
                  <c:v>7.99</c:v>
                </c:pt>
                <c:pt idx="48">
                  <c:v>0</c:v>
                </c:pt>
                <c:pt idx="49">
                  <c:v>0</c:v>
                </c:pt>
                <c:pt idx="50">
                  <c:v>2.4900000000000002</c:v>
                </c:pt>
                <c:pt idx="51">
                  <c:v>3.38</c:v>
                </c:pt>
                <c:pt idx="52">
                  <c:v>0</c:v>
                </c:pt>
                <c:pt idx="53">
                  <c:v>6.49</c:v>
                </c:pt>
                <c:pt idx="54">
                  <c:v>17.989999999999998</c:v>
                </c:pt>
                <c:pt idx="55">
                  <c:v>39.99</c:v>
                </c:pt>
                <c:pt idx="56">
                  <c:v>17.989999999999998</c:v>
                </c:pt>
                <c:pt idx="57">
                  <c:v>0</c:v>
                </c:pt>
                <c:pt idx="58">
                  <c:v>1.99</c:v>
                </c:pt>
                <c:pt idx="59">
                  <c:v>12.89</c:v>
                </c:pt>
                <c:pt idx="60">
                  <c:v>3.09</c:v>
                </c:pt>
                <c:pt idx="61">
                  <c:v>0</c:v>
                </c:pt>
                <c:pt idx="62">
                  <c:v>10.34</c:v>
                </c:pt>
                <c:pt idx="63">
                  <c:v>1.79</c:v>
                </c:pt>
                <c:pt idx="64">
                  <c:v>7.99</c:v>
                </c:pt>
                <c:pt idx="65">
                  <c:v>0</c:v>
                </c:pt>
                <c:pt idx="66">
                  <c:v>0</c:v>
                </c:pt>
                <c:pt idx="67">
                  <c:v>5.69</c:v>
                </c:pt>
                <c:pt idx="68">
                  <c:v>9.49</c:v>
                </c:pt>
                <c:pt idx="69">
                  <c:v>0</c:v>
                </c:pt>
                <c:pt idx="70">
                  <c:v>0</c:v>
                </c:pt>
              </c:numCache>
            </c:numRef>
          </c:val>
        </c:ser>
        <c:ser>
          <c:idx val="8"/>
          <c:order val="8"/>
          <c:val>
            <c:numRef>
              <c:f>'Levantamento de Preços'!$J$2:$J$83</c:f>
              <c:numCache>
                <c:formatCode>"R$"\ #,##0.00;[Red]\-"R$"\ #,##0.00</c:formatCode>
                <c:ptCount val="80"/>
                <c:pt idx="2">
                  <c:v>0</c:v>
                </c:pt>
                <c:pt idx="3">
                  <c:v>2.39</c:v>
                </c:pt>
                <c:pt idx="4">
                  <c:v>5.59</c:v>
                </c:pt>
                <c:pt idx="5">
                  <c:v>4.1900000000000004</c:v>
                </c:pt>
                <c:pt idx="6">
                  <c:v>2.89</c:v>
                </c:pt>
                <c:pt idx="7">
                  <c:v>2.99</c:v>
                </c:pt>
                <c:pt idx="8">
                  <c:v>2.79</c:v>
                </c:pt>
                <c:pt idx="9">
                  <c:v>3.89</c:v>
                </c:pt>
                <c:pt idx="10">
                  <c:v>3.99</c:v>
                </c:pt>
                <c:pt idx="11">
                  <c:v>2.99</c:v>
                </c:pt>
                <c:pt idx="12">
                  <c:v>2.59</c:v>
                </c:pt>
                <c:pt idx="13">
                  <c:v>0</c:v>
                </c:pt>
                <c:pt idx="14">
                  <c:v>12.99</c:v>
                </c:pt>
                <c:pt idx="15">
                  <c:v>18.899999999999999</c:v>
                </c:pt>
                <c:pt idx="16">
                  <c:v>1.99</c:v>
                </c:pt>
                <c:pt idx="17">
                  <c:v>3.19</c:v>
                </c:pt>
                <c:pt idx="18">
                  <c:v>0</c:v>
                </c:pt>
                <c:pt idx="19">
                  <c:v>4.3899999999999997</c:v>
                </c:pt>
                <c:pt idx="20">
                  <c:v>6.79</c:v>
                </c:pt>
                <c:pt idx="21">
                  <c:v>5.69</c:v>
                </c:pt>
                <c:pt idx="22">
                  <c:v>4.1500000000000004</c:v>
                </c:pt>
                <c:pt idx="23">
                  <c:v>7.99</c:v>
                </c:pt>
                <c:pt idx="24">
                  <c:v>0.99</c:v>
                </c:pt>
                <c:pt idx="25">
                  <c:v>7.19</c:v>
                </c:pt>
                <c:pt idx="26">
                  <c:v>8.99</c:v>
                </c:pt>
                <c:pt idx="27">
                  <c:v>11.99</c:v>
                </c:pt>
                <c:pt idx="28">
                  <c:v>1.0900000000000001</c:v>
                </c:pt>
                <c:pt idx="29">
                  <c:v>3.15</c:v>
                </c:pt>
                <c:pt idx="30">
                  <c:v>2.79</c:v>
                </c:pt>
                <c:pt idx="31">
                  <c:v>3.95</c:v>
                </c:pt>
                <c:pt idx="32">
                  <c:v>2.99</c:v>
                </c:pt>
                <c:pt idx="33">
                  <c:v>2.39</c:v>
                </c:pt>
                <c:pt idx="34">
                  <c:v>4.3899999999999997</c:v>
                </c:pt>
                <c:pt idx="35">
                  <c:v>2.4900000000000002</c:v>
                </c:pt>
                <c:pt idx="36">
                  <c:v>5.69</c:v>
                </c:pt>
                <c:pt idx="37">
                  <c:v>4.59</c:v>
                </c:pt>
                <c:pt idx="38">
                  <c:v>0</c:v>
                </c:pt>
                <c:pt idx="39">
                  <c:v>8.49</c:v>
                </c:pt>
                <c:pt idx="40">
                  <c:v>22.9</c:v>
                </c:pt>
                <c:pt idx="41">
                  <c:v>3.59</c:v>
                </c:pt>
                <c:pt idx="42">
                  <c:v>1.49</c:v>
                </c:pt>
                <c:pt idx="43">
                  <c:v>8.85</c:v>
                </c:pt>
                <c:pt idx="44">
                  <c:v>0</c:v>
                </c:pt>
                <c:pt idx="45">
                  <c:v>21.99</c:v>
                </c:pt>
                <c:pt idx="46">
                  <c:v>0</c:v>
                </c:pt>
                <c:pt idx="47">
                  <c:v>0</c:v>
                </c:pt>
                <c:pt idx="48">
                  <c:v>6.79</c:v>
                </c:pt>
                <c:pt idx="49">
                  <c:v>0</c:v>
                </c:pt>
                <c:pt idx="50">
                  <c:v>0</c:v>
                </c:pt>
                <c:pt idx="51">
                  <c:v>3.49</c:v>
                </c:pt>
                <c:pt idx="52">
                  <c:v>39.49</c:v>
                </c:pt>
                <c:pt idx="53">
                  <c:v>6.99</c:v>
                </c:pt>
                <c:pt idx="54">
                  <c:v>13.99</c:v>
                </c:pt>
                <c:pt idx="55">
                  <c:v>0</c:v>
                </c:pt>
                <c:pt idx="56">
                  <c:v>17.989999999999998</c:v>
                </c:pt>
                <c:pt idx="57">
                  <c:v>21.9</c:v>
                </c:pt>
                <c:pt idx="58">
                  <c:v>3.49</c:v>
                </c:pt>
                <c:pt idx="59">
                  <c:v>14.49</c:v>
                </c:pt>
                <c:pt idx="60">
                  <c:v>2.79</c:v>
                </c:pt>
                <c:pt idx="61">
                  <c:v>15.49</c:v>
                </c:pt>
                <c:pt idx="62">
                  <c:v>0</c:v>
                </c:pt>
                <c:pt idx="63">
                  <c:v>1.85</c:v>
                </c:pt>
                <c:pt idx="64">
                  <c:v>7.19</c:v>
                </c:pt>
                <c:pt idx="65">
                  <c:v>0</c:v>
                </c:pt>
                <c:pt idx="66">
                  <c:v>3.69</c:v>
                </c:pt>
                <c:pt idx="67">
                  <c:v>5.19</c:v>
                </c:pt>
                <c:pt idx="68">
                  <c:v>10.49</c:v>
                </c:pt>
                <c:pt idx="69">
                  <c:v>0</c:v>
                </c:pt>
                <c:pt idx="70">
                  <c:v>6.9</c:v>
                </c:pt>
              </c:numCache>
            </c:numRef>
          </c:val>
        </c:ser>
        <c:ser>
          <c:idx val="9"/>
          <c:order val="9"/>
          <c:val>
            <c:numRef>
              <c:f>'Levantamento de Preços'!$K$2:$K$83</c:f>
              <c:numCache>
                <c:formatCode>"R$"\ #,##0.00;[Red]\-"R$"\ #,##0.00</c:formatCode>
                <c:ptCount val="80"/>
                <c:pt idx="2">
                  <c:v>0</c:v>
                </c:pt>
                <c:pt idx="3">
                  <c:v>2.59</c:v>
                </c:pt>
                <c:pt idx="4">
                  <c:v>5.99</c:v>
                </c:pt>
                <c:pt idx="5">
                  <c:v>0</c:v>
                </c:pt>
                <c:pt idx="6">
                  <c:v>3.65</c:v>
                </c:pt>
                <c:pt idx="7">
                  <c:v>3.45</c:v>
                </c:pt>
                <c:pt idx="8">
                  <c:v>2.99</c:v>
                </c:pt>
                <c:pt idx="9">
                  <c:v>3.29</c:v>
                </c:pt>
                <c:pt idx="10">
                  <c:v>3.99</c:v>
                </c:pt>
                <c:pt idx="11">
                  <c:v>3.99</c:v>
                </c:pt>
                <c:pt idx="12">
                  <c:v>1.95</c:v>
                </c:pt>
                <c:pt idx="13">
                  <c:v>0</c:v>
                </c:pt>
                <c:pt idx="14">
                  <c:v>0</c:v>
                </c:pt>
                <c:pt idx="15">
                  <c:v>23.9</c:v>
                </c:pt>
                <c:pt idx="16">
                  <c:v>0.99</c:v>
                </c:pt>
                <c:pt idx="17">
                  <c:v>3.19</c:v>
                </c:pt>
                <c:pt idx="18">
                  <c:v>0</c:v>
                </c:pt>
                <c:pt idx="19">
                  <c:v>0</c:v>
                </c:pt>
                <c:pt idx="20">
                  <c:v>6.79</c:v>
                </c:pt>
                <c:pt idx="21">
                  <c:v>7.39</c:v>
                </c:pt>
                <c:pt idx="22">
                  <c:v>4.99</c:v>
                </c:pt>
                <c:pt idx="23">
                  <c:v>7.19</c:v>
                </c:pt>
                <c:pt idx="24">
                  <c:v>0.99</c:v>
                </c:pt>
                <c:pt idx="25">
                  <c:v>7.49</c:v>
                </c:pt>
                <c:pt idx="26">
                  <c:v>11.69</c:v>
                </c:pt>
                <c:pt idx="27">
                  <c:v>14.79</c:v>
                </c:pt>
                <c:pt idx="28">
                  <c:v>1.0900000000000001</c:v>
                </c:pt>
                <c:pt idx="29">
                  <c:v>4.1500000000000004</c:v>
                </c:pt>
                <c:pt idx="30">
                  <c:v>3.09</c:v>
                </c:pt>
                <c:pt idx="31">
                  <c:v>4.9800000000000004</c:v>
                </c:pt>
                <c:pt idx="32">
                  <c:v>3.99</c:v>
                </c:pt>
                <c:pt idx="33">
                  <c:v>2.39</c:v>
                </c:pt>
                <c:pt idx="34">
                  <c:v>5.19</c:v>
                </c:pt>
                <c:pt idx="35">
                  <c:v>2.4900000000000002</c:v>
                </c:pt>
                <c:pt idx="36">
                  <c:v>6.39</c:v>
                </c:pt>
                <c:pt idx="37">
                  <c:v>0</c:v>
                </c:pt>
                <c:pt idx="38">
                  <c:v>0</c:v>
                </c:pt>
                <c:pt idx="39">
                  <c:v>7.69</c:v>
                </c:pt>
                <c:pt idx="40">
                  <c:v>24.49</c:v>
                </c:pt>
                <c:pt idx="41">
                  <c:v>3.69</c:v>
                </c:pt>
                <c:pt idx="42">
                  <c:v>1.45</c:v>
                </c:pt>
                <c:pt idx="43">
                  <c:v>9.49</c:v>
                </c:pt>
                <c:pt idx="44">
                  <c:v>3.39</c:v>
                </c:pt>
                <c:pt idx="45">
                  <c:v>24.98</c:v>
                </c:pt>
                <c:pt idx="46">
                  <c:v>2.79</c:v>
                </c:pt>
                <c:pt idx="47">
                  <c:v>8.2899999999999991</c:v>
                </c:pt>
                <c:pt idx="48">
                  <c:v>9.19</c:v>
                </c:pt>
                <c:pt idx="49">
                  <c:v>5.69</c:v>
                </c:pt>
                <c:pt idx="50">
                  <c:v>2.29</c:v>
                </c:pt>
                <c:pt idx="51">
                  <c:v>3.19</c:v>
                </c:pt>
                <c:pt idx="52">
                  <c:v>42.9</c:v>
                </c:pt>
                <c:pt idx="53">
                  <c:v>7.99</c:v>
                </c:pt>
                <c:pt idx="54">
                  <c:v>17.989999999999998</c:v>
                </c:pt>
                <c:pt idx="55">
                  <c:v>0</c:v>
                </c:pt>
                <c:pt idx="56">
                  <c:v>19.39</c:v>
                </c:pt>
                <c:pt idx="57">
                  <c:v>0</c:v>
                </c:pt>
                <c:pt idx="58">
                  <c:v>2.79</c:v>
                </c:pt>
                <c:pt idx="59">
                  <c:v>13.9</c:v>
                </c:pt>
                <c:pt idx="60">
                  <c:v>2.69</c:v>
                </c:pt>
                <c:pt idx="61">
                  <c:v>14.29</c:v>
                </c:pt>
                <c:pt idx="62">
                  <c:v>0</c:v>
                </c:pt>
                <c:pt idx="63">
                  <c:v>1.89</c:v>
                </c:pt>
                <c:pt idx="64">
                  <c:v>7.45</c:v>
                </c:pt>
                <c:pt idx="65">
                  <c:v>9.39</c:v>
                </c:pt>
                <c:pt idx="66">
                  <c:v>5.49</c:v>
                </c:pt>
                <c:pt idx="67">
                  <c:v>5.59</c:v>
                </c:pt>
                <c:pt idx="68">
                  <c:v>10.79</c:v>
                </c:pt>
                <c:pt idx="69">
                  <c:v>1.49</c:v>
                </c:pt>
                <c:pt idx="70">
                  <c:v>8.49</c:v>
                </c:pt>
              </c:numCache>
            </c:numRef>
          </c:val>
        </c:ser>
        <c:ser>
          <c:idx val="10"/>
          <c:order val="10"/>
          <c:val>
            <c:numRef>
              <c:f>'Levantamento de Preços'!$L$2:$L$83</c:f>
              <c:numCache>
                <c:formatCode>0.00%</c:formatCode>
                <c:ptCount val="80"/>
                <c:pt idx="1">
                  <c:v>0</c:v>
                </c:pt>
                <c:pt idx="3">
                  <c:v>0.2073578595317726</c:v>
                </c:pt>
                <c:pt idx="4">
                  <c:v>6.6777963272120253E-2</c:v>
                </c:pt>
                <c:pt idx="5">
                  <c:v>0.46213093709884462</c:v>
                </c:pt>
                <c:pt idx="6">
                  <c:v>0.27386934673366831</c:v>
                </c:pt>
                <c:pt idx="7">
                  <c:v>0.19130434782608699</c:v>
                </c:pt>
                <c:pt idx="8">
                  <c:v>0.20066889632107024</c:v>
                </c:pt>
                <c:pt idx="9">
                  <c:v>0.15938303341902316</c:v>
                </c:pt>
                <c:pt idx="10">
                  <c:v>0.33165829145728637</c:v>
                </c:pt>
                <c:pt idx="11">
                  <c:v>0.25062656641604009</c:v>
                </c:pt>
                <c:pt idx="12">
                  <c:v>0.39382239382239376</c:v>
                </c:pt>
                <c:pt idx="13">
                  <c:v>0</c:v>
                </c:pt>
                <c:pt idx="14">
                  <c:v>0.38113387327298709</c:v>
                </c:pt>
                <c:pt idx="16">
                  <c:v>0.54794520547945202</c:v>
                </c:pt>
                <c:pt idx="17">
                  <c:v>0.14899713467048711</c:v>
                </c:pt>
                <c:pt idx="18">
                  <c:v>2.0040080160320748E-2</c:v>
                </c:pt>
                <c:pt idx="19">
                  <c:v>4.3572984749455375E-2</c:v>
                </c:pt>
                <c:pt idx="20">
                  <c:v>0.15018773466833543</c:v>
                </c:pt>
                <c:pt idx="21">
                  <c:v>0.24032042723631505</c:v>
                </c:pt>
                <c:pt idx="22">
                  <c:v>0.24408014571948994</c:v>
                </c:pt>
                <c:pt idx="23">
                  <c:v>0.15312131919905769</c:v>
                </c:pt>
                <c:pt idx="24">
                  <c:v>2.0202020202020221E-2</c:v>
                </c:pt>
                <c:pt idx="25">
                  <c:v>8.2777036048064093E-2</c:v>
                </c:pt>
                <c:pt idx="26">
                  <c:v>0.25662959794696322</c:v>
                </c:pt>
                <c:pt idx="27">
                  <c:v>0.25015634771732331</c:v>
                </c:pt>
                <c:pt idx="28">
                  <c:v>0.18348623853211013</c:v>
                </c:pt>
                <c:pt idx="29">
                  <c:v>0.28246013667425968</c:v>
                </c:pt>
                <c:pt idx="30">
                  <c:v>0.22284122562674091</c:v>
                </c:pt>
                <c:pt idx="31">
                  <c:v>0.33946488294314381</c:v>
                </c:pt>
                <c:pt idx="32">
                  <c:v>0.38186157517899771</c:v>
                </c:pt>
                <c:pt idx="33">
                  <c:v>0.15053763440860213</c:v>
                </c:pt>
                <c:pt idx="34">
                  <c:v>0.23314065510597309</c:v>
                </c:pt>
                <c:pt idx="35">
                  <c:v>0.17391304347826086</c:v>
                </c:pt>
                <c:pt idx="36">
                  <c:v>0.32420749279538902</c:v>
                </c:pt>
                <c:pt idx="37">
                  <c:v>0.20450606585788558</c:v>
                </c:pt>
                <c:pt idx="39">
                  <c:v>0.17785630153121315</c:v>
                </c:pt>
                <c:pt idx="40">
                  <c:v>0.10575745202123316</c:v>
                </c:pt>
                <c:pt idx="41">
                  <c:v>0.14319809069212422</c:v>
                </c:pt>
                <c:pt idx="42">
                  <c:v>0.18994413407821234</c:v>
                </c:pt>
                <c:pt idx="43">
                  <c:v>0.11558307533539725</c:v>
                </c:pt>
                <c:pt idx="44">
                  <c:v>0.22434367541766118</c:v>
                </c:pt>
                <c:pt idx="45">
                  <c:v>0.11969575660528431</c:v>
                </c:pt>
                <c:pt idx="46">
                  <c:v>-0.31141868512110721</c:v>
                </c:pt>
                <c:pt idx="47">
                  <c:v>3.8600723763570495E-2</c:v>
                </c:pt>
                <c:pt idx="48">
                  <c:v>0.2829162132752992</c:v>
                </c:pt>
                <c:pt idx="49">
                  <c:v>0.28400597907324371</c:v>
                </c:pt>
                <c:pt idx="50">
                  <c:v>0.23050847457627122</c:v>
                </c:pt>
                <c:pt idx="51">
                  <c:v>0.1146131805157594</c:v>
                </c:pt>
                <c:pt idx="52">
                  <c:v>7.9487179487179413E-2</c:v>
                </c:pt>
                <c:pt idx="53">
                  <c:v>0.40892531876138433</c:v>
                </c:pt>
                <c:pt idx="54">
                  <c:v>-0.9955530850472486</c:v>
                </c:pt>
                <c:pt idx="55">
                  <c:v>-7.2768192048011909E-2</c:v>
                </c:pt>
                <c:pt idx="56">
                  <c:v>9.7989949748743685E-2</c:v>
                </c:pt>
                <c:pt idx="57">
                  <c:v>4.5662100456611923E-4</c:v>
                </c:pt>
                <c:pt idx="58">
                  <c:v>-6.309148264984233E-3</c:v>
                </c:pt>
                <c:pt idx="59">
                  <c:v>3.7805782060785748E-2</c:v>
                </c:pt>
                <c:pt idx="60">
                  <c:v>9.7087378640776642E-2</c:v>
                </c:pt>
                <c:pt idx="61">
                  <c:v>2.9391182645206435E-2</c:v>
                </c:pt>
                <c:pt idx="62">
                  <c:v>0.22823984526112182</c:v>
                </c:pt>
                <c:pt idx="63">
                  <c:v>-3.1746031746031779E-2</c:v>
                </c:pt>
                <c:pt idx="64">
                  <c:v>5.9790732436472399E-2</c:v>
                </c:pt>
                <c:pt idx="65">
                  <c:v>0.31309904153354634</c:v>
                </c:pt>
                <c:pt idx="66">
                  <c:v>0.32786885245901642</c:v>
                </c:pt>
                <c:pt idx="67">
                  <c:v>8.8631984585741799E-2</c:v>
                </c:pt>
                <c:pt idx="68">
                  <c:v>0.18819503849443964</c:v>
                </c:pt>
                <c:pt idx="69">
                  <c:v>-7.1942446043165534E-2</c:v>
                </c:pt>
                <c:pt idx="70">
                  <c:v>0.18727915194346287</c:v>
                </c:pt>
              </c:numCache>
            </c:numRef>
          </c:val>
        </c:ser>
        <c:ser>
          <c:idx val="11"/>
          <c:order val="11"/>
          <c:val>
            <c:numRef>
              <c:f>'Levantamento de Preços'!$M$2:$M$83</c:f>
            </c:numRef>
          </c:val>
        </c:ser>
        <c:ser>
          <c:idx val="12"/>
          <c:order val="12"/>
          <c:val>
            <c:numRef>
              <c:f>'Levantamento de Preços'!$N$2:$N$83</c:f>
              <c:numCache>
                <c:formatCode>General</c:formatCode>
                <c:ptCount val="80"/>
              </c:numCache>
            </c:numRef>
          </c:val>
        </c:ser>
        <c:axId val="100769152"/>
        <c:axId val="100775040"/>
      </c:barChart>
      <c:catAx>
        <c:axId val="100769152"/>
        <c:scaling>
          <c:orientation val="minMax"/>
        </c:scaling>
        <c:axPos val="b"/>
        <c:tickLblPos val="nextTo"/>
        <c:crossAx val="100775040"/>
        <c:crosses val="autoZero"/>
        <c:auto val="1"/>
        <c:lblAlgn val="ctr"/>
        <c:lblOffset val="100"/>
      </c:catAx>
      <c:valAx>
        <c:axId val="100775040"/>
        <c:scaling>
          <c:orientation val="minMax"/>
        </c:scaling>
        <c:axPos val="l"/>
        <c:majorGridlines/>
        <c:numFmt formatCode="General" sourceLinked="1"/>
        <c:tickLblPos val="nextTo"/>
        <c:crossAx val="100769152"/>
        <c:crosses val="autoZero"/>
        <c:crossBetween val="between"/>
      </c:valAx>
    </c:plotArea>
    <c:legend>
      <c:legendPos val="r"/>
      <c:layout/>
    </c:legend>
    <c:plotVisOnly val="1"/>
  </c:chart>
</c:chartSpace>
</file>

<file path=xl/charts/chart3.xml><?xml version="1.0" encoding="utf-8"?>
<c:chartSpace xmlns:c="http://schemas.openxmlformats.org/drawingml/2006/chart" xmlns:a="http://schemas.openxmlformats.org/drawingml/2006/main" xmlns:r="http://schemas.openxmlformats.org/officeDocument/2006/relationships">
  <c:lang val="pt-BR"/>
  <c:chart>
    <c:plotArea>
      <c:layout/>
      <c:barChart>
        <c:barDir val="col"/>
        <c:grouping val="clustered"/>
        <c:ser>
          <c:idx val="0"/>
          <c:order val="0"/>
          <c:val>
            <c:numRef>
              <c:f>'Levantamento de Preços'!$B$2:$B$83</c:f>
              <c:numCache>
                <c:formatCode>General</c:formatCode>
                <c:ptCount val="80"/>
                <c:pt idx="0">
                  <c:v>0</c:v>
                </c:pt>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numCache>
            </c:numRef>
          </c:val>
        </c:ser>
        <c:ser>
          <c:idx val="1"/>
          <c:order val="1"/>
          <c:val>
            <c:numRef>
              <c:f>'Levantamento de Preços'!$C$2:$C$83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2">
                  <c:v>0</c:v>
                </c:pt>
                <c:pt idx="73">
                  <c:v>0</c:v>
                </c:pt>
                <c:pt idx="74">
                  <c:v>0</c:v>
                </c:pt>
                <c:pt idx="75">
                  <c:v>0</c:v>
                </c:pt>
                <c:pt idx="76">
                  <c:v>0</c:v>
                </c:pt>
                <c:pt idx="77">
                  <c:v>0</c:v>
                </c:pt>
              </c:numCache>
            </c:numRef>
          </c:val>
        </c:ser>
        <c:ser>
          <c:idx val="2"/>
          <c:order val="2"/>
          <c:val>
            <c:numRef>
              <c:f>'Levantamento de Preços'!$D$2:$D$83</c:f>
              <c:numCache>
                <c:formatCode>General</c:formatCode>
                <c:ptCount val="80"/>
                <c:pt idx="1">
                  <c:v>0</c:v>
                </c:pt>
                <c:pt idx="5">
                  <c:v>0</c:v>
                </c:pt>
                <c:pt idx="7">
                  <c:v>0</c:v>
                </c:pt>
                <c:pt idx="8">
                  <c:v>0</c:v>
                </c:pt>
                <c:pt idx="13">
                  <c:v>0</c:v>
                </c:pt>
                <c:pt idx="16">
                  <c:v>0</c:v>
                </c:pt>
                <c:pt idx="17">
                  <c:v>0</c:v>
                </c:pt>
                <c:pt idx="20">
                  <c:v>0</c:v>
                </c:pt>
                <c:pt idx="23">
                  <c:v>0</c:v>
                </c:pt>
                <c:pt idx="30">
                  <c:v>0</c:v>
                </c:pt>
                <c:pt idx="34">
                  <c:v>0</c:v>
                </c:pt>
                <c:pt idx="36">
                  <c:v>0</c:v>
                </c:pt>
                <c:pt idx="37">
                  <c:v>0</c:v>
                </c:pt>
                <c:pt idx="38">
                  <c:v>0</c:v>
                </c:pt>
                <c:pt idx="39">
                  <c:v>0</c:v>
                </c:pt>
                <c:pt idx="40">
                  <c:v>0</c:v>
                </c:pt>
                <c:pt idx="41">
                  <c:v>0</c:v>
                </c:pt>
                <c:pt idx="49">
                  <c:v>0</c:v>
                </c:pt>
                <c:pt idx="55">
                  <c:v>0</c:v>
                </c:pt>
                <c:pt idx="65">
                  <c:v>0</c:v>
                </c:pt>
                <c:pt idx="77">
                  <c:v>0</c:v>
                </c:pt>
              </c:numCache>
            </c:numRef>
          </c:val>
        </c:ser>
        <c:ser>
          <c:idx val="3"/>
          <c:order val="3"/>
          <c:val>
            <c:numRef>
              <c:f>'Levantamento de Preços'!$E$2:$E$83</c:f>
              <c:numCache>
                <c:formatCode>General</c:formatCode>
                <c:ptCount val="80"/>
                <c:pt idx="1">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ser>
        <c:ser>
          <c:idx val="4"/>
          <c:order val="4"/>
          <c:val>
            <c:numRef>
              <c:f>'Levantamento de Preços'!$F$2:$F$83</c:f>
              <c:numCache>
                <c:formatCode>"R$"\ #,##0.00;[Red]\-"R$"\ #,##0.00</c:formatCode>
                <c:ptCount val="80"/>
                <c:pt idx="1">
                  <c:v>0</c:v>
                </c:pt>
                <c:pt idx="2">
                  <c:v>0</c:v>
                </c:pt>
                <c:pt idx="3">
                  <c:v>2.39</c:v>
                </c:pt>
                <c:pt idx="4">
                  <c:v>5.79</c:v>
                </c:pt>
                <c:pt idx="5">
                  <c:v>4.8899999999999997</c:v>
                </c:pt>
                <c:pt idx="6">
                  <c:v>3.98</c:v>
                </c:pt>
                <c:pt idx="7">
                  <c:v>2.99</c:v>
                </c:pt>
                <c:pt idx="8">
                  <c:v>2.98</c:v>
                </c:pt>
                <c:pt idx="9">
                  <c:v>3.29</c:v>
                </c:pt>
                <c:pt idx="10">
                  <c:v>3.99</c:v>
                </c:pt>
                <c:pt idx="11">
                  <c:v>3.98</c:v>
                </c:pt>
                <c:pt idx="12">
                  <c:v>1.89</c:v>
                </c:pt>
                <c:pt idx="13">
                  <c:v>12.79</c:v>
                </c:pt>
                <c:pt idx="14">
                  <c:v>14.99</c:v>
                </c:pt>
                <c:pt idx="15">
                  <c:v>23.79</c:v>
                </c:pt>
                <c:pt idx="16">
                  <c:v>2.19</c:v>
                </c:pt>
                <c:pt idx="17">
                  <c:v>3.19</c:v>
                </c:pt>
                <c:pt idx="18">
                  <c:v>4.99</c:v>
                </c:pt>
                <c:pt idx="19">
                  <c:v>4.59</c:v>
                </c:pt>
                <c:pt idx="20">
                  <c:v>7.99</c:v>
                </c:pt>
                <c:pt idx="21">
                  <c:v>0</c:v>
                </c:pt>
                <c:pt idx="22">
                  <c:v>4.97</c:v>
                </c:pt>
                <c:pt idx="23">
                  <c:v>8.49</c:v>
                </c:pt>
                <c:pt idx="24">
                  <c:v>0.98</c:v>
                </c:pt>
                <c:pt idx="25">
                  <c:v>6.99</c:v>
                </c:pt>
                <c:pt idx="26">
                  <c:v>8.7899999999999991</c:v>
                </c:pt>
                <c:pt idx="27">
                  <c:v>14.98</c:v>
                </c:pt>
                <c:pt idx="28">
                  <c:v>0.94</c:v>
                </c:pt>
                <c:pt idx="29">
                  <c:v>3.48</c:v>
                </c:pt>
                <c:pt idx="30">
                  <c:v>2.98</c:v>
                </c:pt>
                <c:pt idx="31">
                  <c:v>5.98</c:v>
                </c:pt>
                <c:pt idx="32">
                  <c:v>3.35</c:v>
                </c:pt>
                <c:pt idx="33">
                  <c:v>2.38</c:v>
                </c:pt>
                <c:pt idx="34">
                  <c:v>3.98</c:v>
                </c:pt>
                <c:pt idx="35">
                  <c:v>2.48</c:v>
                </c:pt>
                <c:pt idx="36">
                  <c:v>4.6900000000000004</c:v>
                </c:pt>
                <c:pt idx="37">
                  <c:v>4.8899999999999997</c:v>
                </c:pt>
                <c:pt idx="38">
                  <c:v>17.98</c:v>
                </c:pt>
                <c:pt idx="39">
                  <c:v>6.98</c:v>
                </c:pt>
                <c:pt idx="40">
                  <c:v>21.9</c:v>
                </c:pt>
                <c:pt idx="41">
                  <c:v>3.49</c:v>
                </c:pt>
                <c:pt idx="42">
                  <c:v>1.49</c:v>
                </c:pt>
                <c:pt idx="43">
                  <c:v>8.99</c:v>
                </c:pt>
                <c:pt idx="44">
                  <c:v>3.29</c:v>
                </c:pt>
                <c:pt idx="45">
                  <c:v>24.79</c:v>
                </c:pt>
                <c:pt idx="46">
                  <c:v>2.89</c:v>
                </c:pt>
                <c:pt idx="47">
                  <c:v>7.97</c:v>
                </c:pt>
                <c:pt idx="48">
                  <c:v>6.75</c:v>
                </c:pt>
                <c:pt idx="49">
                  <c:v>4.79</c:v>
                </c:pt>
                <c:pt idx="50">
                  <c:v>2.29</c:v>
                </c:pt>
                <c:pt idx="51">
                  <c:v>3.49</c:v>
                </c:pt>
                <c:pt idx="52">
                  <c:v>0</c:v>
                </c:pt>
                <c:pt idx="53">
                  <c:v>10.98</c:v>
                </c:pt>
                <c:pt idx="54">
                  <c:v>35.9</c:v>
                </c:pt>
                <c:pt idx="55">
                  <c:v>42.9</c:v>
                </c:pt>
                <c:pt idx="56">
                  <c:v>17.98</c:v>
                </c:pt>
                <c:pt idx="57">
                  <c:v>21.89</c:v>
                </c:pt>
                <c:pt idx="58">
                  <c:v>3.19</c:v>
                </c:pt>
                <c:pt idx="59">
                  <c:v>12.98</c:v>
                </c:pt>
                <c:pt idx="60">
                  <c:v>2.78</c:v>
                </c:pt>
                <c:pt idx="61">
                  <c:v>0</c:v>
                </c:pt>
                <c:pt idx="62">
                  <c:v>7.98</c:v>
                </c:pt>
                <c:pt idx="63">
                  <c:v>1.88</c:v>
                </c:pt>
                <c:pt idx="64">
                  <c:v>6.29</c:v>
                </c:pt>
                <c:pt idx="65">
                  <c:v>6.49</c:v>
                </c:pt>
                <c:pt idx="66">
                  <c:v>0</c:v>
                </c:pt>
                <c:pt idx="67">
                  <c:v>5.29</c:v>
                </c:pt>
                <c:pt idx="68">
                  <c:v>7.99</c:v>
                </c:pt>
                <c:pt idx="69">
                  <c:v>1.34</c:v>
                </c:pt>
                <c:pt idx="70">
                  <c:v>4.99</c:v>
                </c:pt>
              </c:numCache>
            </c:numRef>
          </c:val>
        </c:ser>
        <c:ser>
          <c:idx val="5"/>
          <c:order val="5"/>
          <c:val>
            <c:numRef>
              <c:f>'Levantamento de Preços'!$G$2:$G$83</c:f>
              <c:numCache>
                <c:formatCode>"R$"\ #,##0.00;[Red]\-"R$"\ #,##0.00</c:formatCode>
                <c:ptCount val="80"/>
                <c:pt idx="2">
                  <c:v>0</c:v>
                </c:pt>
                <c:pt idx="3">
                  <c:v>2.37</c:v>
                </c:pt>
                <c:pt idx="4">
                  <c:v>5.93</c:v>
                </c:pt>
                <c:pt idx="5">
                  <c:v>4.97</c:v>
                </c:pt>
                <c:pt idx="6">
                  <c:v>2.97</c:v>
                </c:pt>
                <c:pt idx="7">
                  <c:v>2.97</c:v>
                </c:pt>
                <c:pt idx="8">
                  <c:v>2.97</c:v>
                </c:pt>
                <c:pt idx="9">
                  <c:v>3.27</c:v>
                </c:pt>
                <c:pt idx="10">
                  <c:v>5.97</c:v>
                </c:pt>
                <c:pt idx="11">
                  <c:v>3.97</c:v>
                </c:pt>
                <c:pt idx="12">
                  <c:v>1.57</c:v>
                </c:pt>
                <c:pt idx="13">
                  <c:v>0</c:v>
                </c:pt>
                <c:pt idx="14">
                  <c:v>0</c:v>
                </c:pt>
                <c:pt idx="15">
                  <c:v>24.97</c:v>
                </c:pt>
                <c:pt idx="16">
                  <c:v>0</c:v>
                </c:pt>
                <c:pt idx="17">
                  <c:v>2.97</c:v>
                </c:pt>
                <c:pt idx="18">
                  <c:v>4.93</c:v>
                </c:pt>
                <c:pt idx="19">
                  <c:v>4.53</c:v>
                </c:pt>
                <c:pt idx="20">
                  <c:v>7.75</c:v>
                </c:pt>
                <c:pt idx="21">
                  <c:v>0</c:v>
                </c:pt>
                <c:pt idx="22">
                  <c:v>0</c:v>
                </c:pt>
                <c:pt idx="23">
                  <c:v>0</c:v>
                </c:pt>
                <c:pt idx="24">
                  <c:v>0.97</c:v>
                </c:pt>
                <c:pt idx="25">
                  <c:v>6.87</c:v>
                </c:pt>
                <c:pt idx="26">
                  <c:v>8.77</c:v>
                </c:pt>
                <c:pt idx="27">
                  <c:v>13.87</c:v>
                </c:pt>
                <c:pt idx="28">
                  <c:v>0</c:v>
                </c:pt>
                <c:pt idx="29">
                  <c:v>3.47</c:v>
                </c:pt>
                <c:pt idx="30">
                  <c:v>2.97</c:v>
                </c:pt>
                <c:pt idx="31">
                  <c:v>4.63</c:v>
                </c:pt>
                <c:pt idx="32">
                  <c:v>3.33</c:v>
                </c:pt>
                <c:pt idx="33">
                  <c:v>2.37</c:v>
                </c:pt>
                <c:pt idx="34">
                  <c:v>0</c:v>
                </c:pt>
                <c:pt idx="35">
                  <c:v>2.4700000000000002</c:v>
                </c:pt>
                <c:pt idx="36">
                  <c:v>5.43</c:v>
                </c:pt>
                <c:pt idx="37">
                  <c:v>4.83</c:v>
                </c:pt>
                <c:pt idx="38">
                  <c:v>0</c:v>
                </c:pt>
                <c:pt idx="39">
                  <c:v>7.95</c:v>
                </c:pt>
                <c:pt idx="40">
                  <c:v>22.67</c:v>
                </c:pt>
                <c:pt idx="41">
                  <c:v>3.47</c:v>
                </c:pt>
                <c:pt idx="42">
                  <c:v>1.57</c:v>
                </c:pt>
                <c:pt idx="43">
                  <c:v>8.57</c:v>
                </c:pt>
                <c:pt idx="44">
                  <c:v>3.67</c:v>
                </c:pt>
                <c:pt idx="45">
                  <c:v>22.97</c:v>
                </c:pt>
                <c:pt idx="46">
                  <c:v>0</c:v>
                </c:pt>
                <c:pt idx="47">
                  <c:v>0</c:v>
                </c:pt>
                <c:pt idx="48">
                  <c:v>6.75</c:v>
                </c:pt>
                <c:pt idx="49">
                  <c:v>0</c:v>
                </c:pt>
                <c:pt idx="50">
                  <c:v>2.27</c:v>
                </c:pt>
                <c:pt idx="51">
                  <c:v>3.27</c:v>
                </c:pt>
                <c:pt idx="52">
                  <c:v>0</c:v>
                </c:pt>
                <c:pt idx="53">
                  <c:v>7.95</c:v>
                </c:pt>
                <c:pt idx="54">
                  <c:v>17.95</c:v>
                </c:pt>
                <c:pt idx="55">
                  <c:v>42.85</c:v>
                </c:pt>
                <c:pt idx="56">
                  <c:v>17.95</c:v>
                </c:pt>
                <c:pt idx="57">
                  <c:v>21.87</c:v>
                </c:pt>
                <c:pt idx="58">
                  <c:v>3.17</c:v>
                </c:pt>
                <c:pt idx="59">
                  <c:v>12.97</c:v>
                </c:pt>
                <c:pt idx="60">
                  <c:v>2.77</c:v>
                </c:pt>
                <c:pt idx="61">
                  <c:v>13.87</c:v>
                </c:pt>
                <c:pt idx="62">
                  <c:v>0</c:v>
                </c:pt>
                <c:pt idx="63">
                  <c:v>1.87</c:v>
                </c:pt>
                <c:pt idx="64">
                  <c:v>7.87</c:v>
                </c:pt>
                <c:pt idx="65">
                  <c:v>6.45</c:v>
                </c:pt>
                <c:pt idx="66">
                  <c:v>0</c:v>
                </c:pt>
                <c:pt idx="67">
                  <c:v>4.7300000000000004</c:v>
                </c:pt>
                <c:pt idx="68">
                  <c:v>9.9700000000000006</c:v>
                </c:pt>
                <c:pt idx="69">
                  <c:v>0</c:v>
                </c:pt>
                <c:pt idx="70">
                  <c:v>4.93</c:v>
                </c:pt>
              </c:numCache>
            </c:numRef>
          </c:val>
        </c:ser>
        <c:ser>
          <c:idx val="6"/>
          <c:order val="6"/>
          <c:val>
            <c:numRef>
              <c:f>'Levantamento de Preços'!$H$2:$H$83</c:f>
              <c:numCache>
                <c:formatCode>"R$"\ #,##0.00;[Red]\-"R$"\ #,##0.00</c:formatCode>
                <c:ptCount val="80"/>
                <c:pt idx="2">
                  <c:v>0</c:v>
                </c:pt>
                <c:pt idx="3">
                  <c:v>2.59</c:v>
                </c:pt>
                <c:pt idx="4">
                  <c:v>5.59</c:v>
                </c:pt>
                <c:pt idx="5">
                  <c:v>5.59</c:v>
                </c:pt>
                <c:pt idx="6">
                  <c:v>2.95</c:v>
                </c:pt>
                <c:pt idx="7">
                  <c:v>2.79</c:v>
                </c:pt>
                <c:pt idx="8">
                  <c:v>2.99</c:v>
                </c:pt>
                <c:pt idx="9">
                  <c:v>3.29</c:v>
                </c:pt>
                <c:pt idx="10">
                  <c:v>3.99</c:v>
                </c:pt>
                <c:pt idx="11">
                  <c:v>3.99</c:v>
                </c:pt>
                <c:pt idx="12">
                  <c:v>1.89</c:v>
                </c:pt>
                <c:pt idx="13">
                  <c:v>0</c:v>
                </c:pt>
                <c:pt idx="14">
                  <c:v>0</c:v>
                </c:pt>
                <c:pt idx="15">
                  <c:v>23.9</c:v>
                </c:pt>
                <c:pt idx="16">
                  <c:v>0.99</c:v>
                </c:pt>
                <c:pt idx="17">
                  <c:v>3.15</c:v>
                </c:pt>
                <c:pt idx="18">
                  <c:v>0</c:v>
                </c:pt>
                <c:pt idx="19">
                  <c:v>4.3899999999999997</c:v>
                </c:pt>
                <c:pt idx="20">
                  <c:v>7.99</c:v>
                </c:pt>
                <c:pt idx="21">
                  <c:v>7.49</c:v>
                </c:pt>
                <c:pt idx="22">
                  <c:v>5.49</c:v>
                </c:pt>
                <c:pt idx="23">
                  <c:v>8.49</c:v>
                </c:pt>
                <c:pt idx="24">
                  <c:v>0</c:v>
                </c:pt>
                <c:pt idx="25">
                  <c:v>7.19</c:v>
                </c:pt>
                <c:pt idx="26">
                  <c:v>9.19</c:v>
                </c:pt>
                <c:pt idx="27">
                  <c:v>13.98</c:v>
                </c:pt>
                <c:pt idx="28">
                  <c:v>0.89</c:v>
                </c:pt>
                <c:pt idx="29">
                  <c:v>3.95</c:v>
                </c:pt>
                <c:pt idx="30">
                  <c:v>2.99</c:v>
                </c:pt>
                <c:pt idx="31">
                  <c:v>0</c:v>
                </c:pt>
                <c:pt idx="32">
                  <c:v>2.59</c:v>
                </c:pt>
                <c:pt idx="33">
                  <c:v>2.59</c:v>
                </c:pt>
                <c:pt idx="34">
                  <c:v>4.79</c:v>
                </c:pt>
                <c:pt idx="35">
                  <c:v>2.59</c:v>
                </c:pt>
                <c:pt idx="36">
                  <c:v>5.39</c:v>
                </c:pt>
                <c:pt idx="37">
                  <c:v>5.39</c:v>
                </c:pt>
                <c:pt idx="38">
                  <c:v>0</c:v>
                </c:pt>
                <c:pt idx="39">
                  <c:v>7.49</c:v>
                </c:pt>
                <c:pt idx="40">
                  <c:v>21.98</c:v>
                </c:pt>
                <c:pt idx="41">
                  <c:v>4.1900000000000004</c:v>
                </c:pt>
                <c:pt idx="42">
                  <c:v>1.49</c:v>
                </c:pt>
                <c:pt idx="43">
                  <c:v>9.69</c:v>
                </c:pt>
                <c:pt idx="44">
                  <c:v>3.25</c:v>
                </c:pt>
                <c:pt idx="45">
                  <c:v>23.98</c:v>
                </c:pt>
                <c:pt idx="46">
                  <c:v>2.85</c:v>
                </c:pt>
                <c:pt idx="47">
                  <c:v>7.99</c:v>
                </c:pt>
                <c:pt idx="48">
                  <c:v>7.59</c:v>
                </c:pt>
                <c:pt idx="49">
                  <c:v>6.69</c:v>
                </c:pt>
                <c:pt idx="50">
                  <c:v>2.95</c:v>
                </c:pt>
                <c:pt idx="51">
                  <c:v>3.09</c:v>
                </c:pt>
                <c:pt idx="52">
                  <c:v>0</c:v>
                </c:pt>
                <c:pt idx="53">
                  <c:v>6.99</c:v>
                </c:pt>
                <c:pt idx="54">
                  <c:v>16.79</c:v>
                </c:pt>
                <c:pt idx="55">
                  <c:v>35.9</c:v>
                </c:pt>
                <c:pt idx="56">
                  <c:v>19.899999999999999</c:v>
                </c:pt>
                <c:pt idx="57">
                  <c:v>20.98</c:v>
                </c:pt>
                <c:pt idx="58">
                  <c:v>3.65</c:v>
                </c:pt>
                <c:pt idx="59">
                  <c:v>13.49</c:v>
                </c:pt>
                <c:pt idx="60">
                  <c:v>2.59</c:v>
                </c:pt>
                <c:pt idx="61">
                  <c:v>15.39</c:v>
                </c:pt>
                <c:pt idx="62">
                  <c:v>11.39</c:v>
                </c:pt>
                <c:pt idx="63">
                  <c:v>1.95</c:v>
                </c:pt>
                <c:pt idx="64">
                  <c:v>6.69</c:v>
                </c:pt>
                <c:pt idx="65">
                  <c:v>0</c:v>
                </c:pt>
                <c:pt idx="66">
                  <c:v>0</c:v>
                </c:pt>
                <c:pt idx="67">
                  <c:v>5.19</c:v>
                </c:pt>
                <c:pt idx="68">
                  <c:v>11.69</c:v>
                </c:pt>
                <c:pt idx="69">
                  <c:v>1.39</c:v>
                </c:pt>
                <c:pt idx="70">
                  <c:v>4.99</c:v>
                </c:pt>
              </c:numCache>
            </c:numRef>
          </c:val>
        </c:ser>
        <c:ser>
          <c:idx val="7"/>
          <c:order val="7"/>
          <c:val>
            <c:numRef>
              <c:f>'Levantamento de Preços'!$I$2:$I$83</c:f>
              <c:numCache>
                <c:formatCode>"R$"\ #,##0.00;[Red]\-"R$"\ #,##0.00</c:formatCode>
                <c:ptCount val="80"/>
                <c:pt idx="2">
                  <c:v>0</c:v>
                </c:pt>
                <c:pt idx="3">
                  <c:v>2.99</c:v>
                </c:pt>
                <c:pt idx="4">
                  <c:v>5.75</c:v>
                </c:pt>
                <c:pt idx="5">
                  <c:v>7.79</c:v>
                </c:pt>
                <c:pt idx="6">
                  <c:v>2.89</c:v>
                </c:pt>
                <c:pt idx="7">
                  <c:v>3.39</c:v>
                </c:pt>
                <c:pt idx="8">
                  <c:v>2.39</c:v>
                </c:pt>
                <c:pt idx="9">
                  <c:v>3.29</c:v>
                </c:pt>
                <c:pt idx="10">
                  <c:v>4.49</c:v>
                </c:pt>
                <c:pt idx="11">
                  <c:v>2.99</c:v>
                </c:pt>
                <c:pt idx="12">
                  <c:v>1.99</c:v>
                </c:pt>
                <c:pt idx="13">
                  <c:v>0</c:v>
                </c:pt>
                <c:pt idx="14">
                  <c:v>20.99</c:v>
                </c:pt>
                <c:pt idx="15">
                  <c:v>29.09</c:v>
                </c:pt>
                <c:pt idx="16">
                  <c:v>1.89</c:v>
                </c:pt>
                <c:pt idx="17">
                  <c:v>3.49</c:v>
                </c:pt>
                <c:pt idx="18">
                  <c:v>4.8899999999999997</c:v>
                </c:pt>
                <c:pt idx="19">
                  <c:v>4.59</c:v>
                </c:pt>
                <c:pt idx="20">
                  <c:v>0</c:v>
                </c:pt>
                <c:pt idx="21">
                  <c:v>6.99</c:v>
                </c:pt>
                <c:pt idx="22">
                  <c:v>4.99</c:v>
                </c:pt>
                <c:pt idx="23">
                  <c:v>0</c:v>
                </c:pt>
                <c:pt idx="24">
                  <c:v>0</c:v>
                </c:pt>
                <c:pt idx="25">
                  <c:v>7.49</c:v>
                </c:pt>
                <c:pt idx="26">
                  <c:v>8.69</c:v>
                </c:pt>
                <c:pt idx="27">
                  <c:v>15.99</c:v>
                </c:pt>
                <c:pt idx="28">
                  <c:v>0</c:v>
                </c:pt>
                <c:pt idx="29">
                  <c:v>4.3899999999999997</c:v>
                </c:pt>
                <c:pt idx="30">
                  <c:v>3.59</c:v>
                </c:pt>
                <c:pt idx="31">
                  <c:v>0</c:v>
                </c:pt>
                <c:pt idx="32">
                  <c:v>4.1900000000000004</c:v>
                </c:pt>
                <c:pt idx="33">
                  <c:v>2.79</c:v>
                </c:pt>
                <c:pt idx="34">
                  <c:v>0</c:v>
                </c:pt>
                <c:pt idx="35">
                  <c:v>2.99</c:v>
                </c:pt>
                <c:pt idx="36">
                  <c:v>6.94</c:v>
                </c:pt>
                <c:pt idx="37">
                  <c:v>5.77</c:v>
                </c:pt>
                <c:pt idx="38">
                  <c:v>0</c:v>
                </c:pt>
                <c:pt idx="39">
                  <c:v>0</c:v>
                </c:pt>
                <c:pt idx="40">
                  <c:v>0</c:v>
                </c:pt>
                <c:pt idx="41">
                  <c:v>3.59</c:v>
                </c:pt>
                <c:pt idx="42">
                  <c:v>1.79</c:v>
                </c:pt>
                <c:pt idx="43">
                  <c:v>8.99</c:v>
                </c:pt>
                <c:pt idx="44">
                  <c:v>4.1900000000000004</c:v>
                </c:pt>
                <c:pt idx="45">
                  <c:v>0</c:v>
                </c:pt>
                <c:pt idx="46">
                  <c:v>2.59</c:v>
                </c:pt>
                <c:pt idx="47">
                  <c:v>7.99</c:v>
                </c:pt>
                <c:pt idx="48">
                  <c:v>0</c:v>
                </c:pt>
                <c:pt idx="49">
                  <c:v>0</c:v>
                </c:pt>
                <c:pt idx="50">
                  <c:v>2.4900000000000002</c:v>
                </c:pt>
                <c:pt idx="51">
                  <c:v>3.38</c:v>
                </c:pt>
                <c:pt idx="52">
                  <c:v>0</c:v>
                </c:pt>
                <c:pt idx="53">
                  <c:v>6.49</c:v>
                </c:pt>
                <c:pt idx="54">
                  <c:v>17.989999999999998</c:v>
                </c:pt>
                <c:pt idx="55">
                  <c:v>39.99</c:v>
                </c:pt>
                <c:pt idx="56">
                  <c:v>17.989999999999998</c:v>
                </c:pt>
                <c:pt idx="57">
                  <c:v>0</c:v>
                </c:pt>
                <c:pt idx="58">
                  <c:v>1.99</c:v>
                </c:pt>
                <c:pt idx="59">
                  <c:v>12.89</c:v>
                </c:pt>
                <c:pt idx="60">
                  <c:v>3.09</c:v>
                </c:pt>
                <c:pt idx="61">
                  <c:v>0</c:v>
                </c:pt>
                <c:pt idx="62">
                  <c:v>10.34</c:v>
                </c:pt>
                <c:pt idx="63">
                  <c:v>1.79</c:v>
                </c:pt>
                <c:pt idx="64">
                  <c:v>7.99</c:v>
                </c:pt>
                <c:pt idx="65">
                  <c:v>0</c:v>
                </c:pt>
                <c:pt idx="66">
                  <c:v>0</c:v>
                </c:pt>
                <c:pt idx="67">
                  <c:v>5.69</c:v>
                </c:pt>
                <c:pt idx="68">
                  <c:v>9.49</c:v>
                </c:pt>
                <c:pt idx="69">
                  <c:v>0</c:v>
                </c:pt>
                <c:pt idx="70">
                  <c:v>0</c:v>
                </c:pt>
              </c:numCache>
            </c:numRef>
          </c:val>
        </c:ser>
        <c:ser>
          <c:idx val="8"/>
          <c:order val="8"/>
          <c:val>
            <c:numRef>
              <c:f>'Levantamento de Preços'!$J$2:$J$83</c:f>
              <c:numCache>
                <c:formatCode>"R$"\ #,##0.00;[Red]\-"R$"\ #,##0.00</c:formatCode>
                <c:ptCount val="80"/>
                <c:pt idx="2">
                  <c:v>0</c:v>
                </c:pt>
                <c:pt idx="3">
                  <c:v>2.39</c:v>
                </c:pt>
                <c:pt idx="4">
                  <c:v>5.59</c:v>
                </c:pt>
                <c:pt idx="5">
                  <c:v>4.1900000000000004</c:v>
                </c:pt>
                <c:pt idx="6">
                  <c:v>2.89</c:v>
                </c:pt>
                <c:pt idx="7">
                  <c:v>2.99</c:v>
                </c:pt>
                <c:pt idx="8">
                  <c:v>2.79</c:v>
                </c:pt>
                <c:pt idx="9">
                  <c:v>3.89</c:v>
                </c:pt>
                <c:pt idx="10">
                  <c:v>3.99</c:v>
                </c:pt>
                <c:pt idx="11">
                  <c:v>2.99</c:v>
                </c:pt>
                <c:pt idx="12">
                  <c:v>2.59</c:v>
                </c:pt>
                <c:pt idx="13">
                  <c:v>0</c:v>
                </c:pt>
                <c:pt idx="14">
                  <c:v>12.99</c:v>
                </c:pt>
                <c:pt idx="15">
                  <c:v>18.899999999999999</c:v>
                </c:pt>
                <c:pt idx="16">
                  <c:v>1.99</c:v>
                </c:pt>
                <c:pt idx="17">
                  <c:v>3.19</c:v>
                </c:pt>
                <c:pt idx="18">
                  <c:v>0</c:v>
                </c:pt>
                <c:pt idx="19">
                  <c:v>4.3899999999999997</c:v>
                </c:pt>
                <c:pt idx="20">
                  <c:v>6.79</c:v>
                </c:pt>
                <c:pt idx="21">
                  <c:v>5.69</c:v>
                </c:pt>
                <c:pt idx="22">
                  <c:v>4.1500000000000004</c:v>
                </c:pt>
                <c:pt idx="23">
                  <c:v>7.99</c:v>
                </c:pt>
                <c:pt idx="24">
                  <c:v>0.99</c:v>
                </c:pt>
                <c:pt idx="25">
                  <c:v>7.19</c:v>
                </c:pt>
                <c:pt idx="26">
                  <c:v>8.99</c:v>
                </c:pt>
                <c:pt idx="27">
                  <c:v>11.99</c:v>
                </c:pt>
                <c:pt idx="28">
                  <c:v>1.0900000000000001</c:v>
                </c:pt>
                <c:pt idx="29">
                  <c:v>3.15</c:v>
                </c:pt>
                <c:pt idx="30">
                  <c:v>2.79</c:v>
                </c:pt>
                <c:pt idx="31">
                  <c:v>3.95</c:v>
                </c:pt>
                <c:pt idx="32">
                  <c:v>2.99</c:v>
                </c:pt>
                <c:pt idx="33">
                  <c:v>2.39</c:v>
                </c:pt>
                <c:pt idx="34">
                  <c:v>4.3899999999999997</c:v>
                </c:pt>
                <c:pt idx="35">
                  <c:v>2.4900000000000002</c:v>
                </c:pt>
                <c:pt idx="36">
                  <c:v>5.69</c:v>
                </c:pt>
                <c:pt idx="37">
                  <c:v>4.59</c:v>
                </c:pt>
                <c:pt idx="38">
                  <c:v>0</c:v>
                </c:pt>
                <c:pt idx="39">
                  <c:v>8.49</c:v>
                </c:pt>
                <c:pt idx="40">
                  <c:v>22.9</c:v>
                </c:pt>
                <c:pt idx="41">
                  <c:v>3.59</c:v>
                </c:pt>
                <c:pt idx="42">
                  <c:v>1.49</c:v>
                </c:pt>
                <c:pt idx="43">
                  <c:v>8.85</c:v>
                </c:pt>
                <c:pt idx="44">
                  <c:v>0</c:v>
                </c:pt>
                <c:pt idx="45">
                  <c:v>21.99</c:v>
                </c:pt>
                <c:pt idx="46">
                  <c:v>0</c:v>
                </c:pt>
                <c:pt idx="47">
                  <c:v>0</c:v>
                </c:pt>
                <c:pt idx="48">
                  <c:v>6.79</c:v>
                </c:pt>
                <c:pt idx="49">
                  <c:v>0</c:v>
                </c:pt>
                <c:pt idx="50">
                  <c:v>0</c:v>
                </c:pt>
                <c:pt idx="51">
                  <c:v>3.49</c:v>
                </c:pt>
                <c:pt idx="52">
                  <c:v>39.49</c:v>
                </c:pt>
                <c:pt idx="53">
                  <c:v>6.99</c:v>
                </c:pt>
                <c:pt idx="54">
                  <c:v>13.99</c:v>
                </c:pt>
                <c:pt idx="55">
                  <c:v>0</c:v>
                </c:pt>
                <c:pt idx="56">
                  <c:v>17.989999999999998</c:v>
                </c:pt>
                <c:pt idx="57">
                  <c:v>21.9</c:v>
                </c:pt>
                <c:pt idx="58">
                  <c:v>3.49</c:v>
                </c:pt>
                <c:pt idx="59">
                  <c:v>14.49</c:v>
                </c:pt>
                <c:pt idx="60">
                  <c:v>2.79</c:v>
                </c:pt>
                <c:pt idx="61">
                  <c:v>15.49</c:v>
                </c:pt>
                <c:pt idx="62">
                  <c:v>0</c:v>
                </c:pt>
                <c:pt idx="63">
                  <c:v>1.85</c:v>
                </c:pt>
                <c:pt idx="64">
                  <c:v>7.19</c:v>
                </c:pt>
                <c:pt idx="65">
                  <c:v>0</c:v>
                </c:pt>
                <c:pt idx="66">
                  <c:v>3.69</c:v>
                </c:pt>
                <c:pt idx="67">
                  <c:v>5.19</c:v>
                </c:pt>
                <c:pt idx="68">
                  <c:v>10.49</c:v>
                </c:pt>
                <c:pt idx="69">
                  <c:v>0</c:v>
                </c:pt>
                <c:pt idx="70">
                  <c:v>6.9</c:v>
                </c:pt>
              </c:numCache>
            </c:numRef>
          </c:val>
        </c:ser>
        <c:ser>
          <c:idx val="9"/>
          <c:order val="9"/>
          <c:val>
            <c:numRef>
              <c:f>'Levantamento de Preços'!$K$2:$K$83</c:f>
              <c:numCache>
                <c:formatCode>"R$"\ #,##0.00;[Red]\-"R$"\ #,##0.00</c:formatCode>
                <c:ptCount val="80"/>
                <c:pt idx="2">
                  <c:v>0</c:v>
                </c:pt>
                <c:pt idx="3">
                  <c:v>2.59</c:v>
                </c:pt>
                <c:pt idx="4">
                  <c:v>5.99</c:v>
                </c:pt>
                <c:pt idx="5">
                  <c:v>0</c:v>
                </c:pt>
                <c:pt idx="6">
                  <c:v>3.65</c:v>
                </c:pt>
                <c:pt idx="7">
                  <c:v>3.45</c:v>
                </c:pt>
                <c:pt idx="8">
                  <c:v>2.99</c:v>
                </c:pt>
                <c:pt idx="9">
                  <c:v>3.29</c:v>
                </c:pt>
                <c:pt idx="10">
                  <c:v>3.99</c:v>
                </c:pt>
                <c:pt idx="11">
                  <c:v>3.99</c:v>
                </c:pt>
                <c:pt idx="12">
                  <c:v>1.95</c:v>
                </c:pt>
                <c:pt idx="13">
                  <c:v>0</c:v>
                </c:pt>
                <c:pt idx="14">
                  <c:v>0</c:v>
                </c:pt>
                <c:pt idx="15">
                  <c:v>23.9</c:v>
                </c:pt>
                <c:pt idx="16">
                  <c:v>0.99</c:v>
                </c:pt>
                <c:pt idx="17">
                  <c:v>3.19</c:v>
                </c:pt>
                <c:pt idx="18">
                  <c:v>0</c:v>
                </c:pt>
                <c:pt idx="19">
                  <c:v>0</c:v>
                </c:pt>
                <c:pt idx="20">
                  <c:v>6.79</c:v>
                </c:pt>
                <c:pt idx="21">
                  <c:v>7.39</c:v>
                </c:pt>
                <c:pt idx="22">
                  <c:v>4.99</c:v>
                </c:pt>
                <c:pt idx="23">
                  <c:v>7.19</c:v>
                </c:pt>
                <c:pt idx="24">
                  <c:v>0.99</c:v>
                </c:pt>
                <c:pt idx="25">
                  <c:v>7.49</c:v>
                </c:pt>
                <c:pt idx="26">
                  <c:v>11.69</c:v>
                </c:pt>
                <c:pt idx="27">
                  <c:v>14.79</c:v>
                </c:pt>
                <c:pt idx="28">
                  <c:v>1.0900000000000001</c:v>
                </c:pt>
                <c:pt idx="29">
                  <c:v>4.1500000000000004</c:v>
                </c:pt>
                <c:pt idx="30">
                  <c:v>3.09</c:v>
                </c:pt>
                <c:pt idx="31">
                  <c:v>4.9800000000000004</c:v>
                </c:pt>
                <c:pt idx="32">
                  <c:v>3.99</c:v>
                </c:pt>
                <c:pt idx="33">
                  <c:v>2.39</c:v>
                </c:pt>
                <c:pt idx="34">
                  <c:v>5.19</c:v>
                </c:pt>
                <c:pt idx="35">
                  <c:v>2.4900000000000002</c:v>
                </c:pt>
                <c:pt idx="36">
                  <c:v>6.39</c:v>
                </c:pt>
                <c:pt idx="37">
                  <c:v>0</c:v>
                </c:pt>
                <c:pt idx="38">
                  <c:v>0</c:v>
                </c:pt>
                <c:pt idx="39">
                  <c:v>7.69</c:v>
                </c:pt>
                <c:pt idx="40">
                  <c:v>24.49</c:v>
                </c:pt>
                <c:pt idx="41">
                  <c:v>3.69</c:v>
                </c:pt>
                <c:pt idx="42">
                  <c:v>1.45</c:v>
                </c:pt>
                <c:pt idx="43">
                  <c:v>9.49</c:v>
                </c:pt>
                <c:pt idx="44">
                  <c:v>3.39</c:v>
                </c:pt>
                <c:pt idx="45">
                  <c:v>24.98</c:v>
                </c:pt>
                <c:pt idx="46">
                  <c:v>2.79</c:v>
                </c:pt>
                <c:pt idx="47">
                  <c:v>8.2899999999999991</c:v>
                </c:pt>
                <c:pt idx="48">
                  <c:v>9.19</c:v>
                </c:pt>
                <c:pt idx="49">
                  <c:v>5.69</c:v>
                </c:pt>
                <c:pt idx="50">
                  <c:v>2.29</c:v>
                </c:pt>
                <c:pt idx="51">
                  <c:v>3.19</c:v>
                </c:pt>
                <c:pt idx="52">
                  <c:v>42.9</c:v>
                </c:pt>
                <c:pt idx="53">
                  <c:v>7.99</c:v>
                </c:pt>
                <c:pt idx="54">
                  <c:v>17.989999999999998</c:v>
                </c:pt>
                <c:pt idx="55">
                  <c:v>0</c:v>
                </c:pt>
                <c:pt idx="56">
                  <c:v>19.39</c:v>
                </c:pt>
                <c:pt idx="57">
                  <c:v>0</c:v>
                </c:pt>
                <c:pt idx="58">
                  <c:v>2.79</c:v>
                </c:pt>
                <c:pt idx="59">
                  <c:v>13.9</c:v>
                </c:pt>
                <c:pt idx="60">
                  <c:v>2.69</c:v>
                </c:pt>
                <c:pt idx="61">
                  <c:v>14.29</c:v>
                </c:pt>
                <c:pt idx="62">
                  <c:v>0</c:v>
                </c:pt>
                <c:pt idx="63">
                  <c:v>1.89</c:v>
                </c:pt>
                <c:pt idx="64">
                  <c:v>7.45</c:v>
                </c:pt>
                <c:pt idx="65">
                  <c:v>9.39</c:v>
                </c:pt>
                <c:pt idx="66">
                  <c:v>5.49</c:v>
                </c:pt>
                <c:pt idx="67">
                  <c:v>5.59</c:v>
                </c:pt>
                <c:pt idx="68">
                  <c:v>10.79</c:v>
                </c:pt>
                <c:pt idx="69">
                  <c:v>1.49</c:v>
                </c:pt>
                <c:pt idx="70">
                  <c:v>8.49</c:v>
                </c:pt>
              </c:numCache>
            </c:numRef>
          </c:val>
        </c:ser>
        <c:ser>
          <c:idx val="10"/>
          <c:order val="10"/>
          <c:val>
            <c:numRef>
              <c:f>'Levantamento de Preços'!$L$2:$L$83</c:f>
              <c:numCache>
                <c:formatCode>0.00%</c:formatCode>
                <c:ptCount val="80"/>
                <c:pt idx="1">
                  <c:v>0</c:v>
                </c:pt>
                <c:pt idx="3">
                  <c:v>0.2073578595317726</c:v>
                </c:pt>
                <c:pt idx="4">
                  <c:v>6.6777963272120253E-2</c:v>
                </c:pt>
                <c:pt idx="5">
                  <c:v>0.46213093709884462</c:v>
                </c:pt>
                <c:pt idx="6">
                  <c:v>0.27386934673366831</c:v>
                </c:pt>
                <c:pt idx="7">
                  <c:v>0.19130434782608699</c:v>
                </c:pt>
                <c:pt idx="8">
                  <c:v>0.20066889632107024</c:v>
                </c:pt>
                <c:pt idx="9">
                  <c:v>0.15938303341902316</c:v>
                </c:pt>
                <c:pt idx="10">
                  <c:v>0.33165829145728637</c:v>
                </c:pt>
                <c:pt idx="11">
                  <c:v>0.25062656641604009</c:v>
                </c:pt>
                <c:pt idx="12">
                  <c:v>0.39382239382239376</c:v>
                </c:pt>
                <c:pt idx="13">
                  <c:v>0</c:v>
                </c:pt>
                <c:pt idx="14">
                  <c:v>0.38113387327298709</c:v>
                </c:pt>
                <c:pt idx="16">
                  <c:v>0.54794520547945202</c:v>
                </c:pt>
                <c:pt idx="17">
                  <c:v>0.14899713467048711</c:v>
                </c:pt>
                <c:pt idx="18">
                  <c:v>2.0040080160320748E-2</c:v>
                </c:pt>
                <c:pt idx="19">
                  <c:v>4.3572984749455375E-2</c:v>
                </c:pt>
                <c:pt idx="20">
                  <c:v>0.15018773466833543</c:v>
                </c:pt>
                <c:pt idx="21">
                  <c:v>0.24032042723631505</c:v>
                </c:pt>
                <c:pt idx="22">
                  <c:v>0.24408014571948994</c:v>
                </c:pt>
                <c:pt idx="23">
                  <c:v>0.15312131919905769</c:v>
                </c:pt>
                <c:pt idx="24">
                  <c:v>2.0202020202020221E-2</c:v>
                </c:pt>
                <c:pt idx="25">
                  <c:v>8.2777036048064093E-2</c:v>
                </c:pt>
                <c:pt idx="26">
                  <c:v>0.25662959794696322</c:v>
                </c:pt>
                <c:pt idx="27">
                  <c:v>0.25015634771732331</c:v>
                </c:pt>
                <c:pt idx="28">
                  <c:v>0.18348623853211013</c:v>
                </c:pt>
                <c:pt idx="29">
                  <c:v>0.28246013667425968</c:v>
                </c:pt>
                <c:pt idx="30">
                  <c:v>0.22284122562674091</c:v>
                </c:pt>
                <c:pt idx="31">
                  <c:v>0.33946488294314381</c:v>
                </c:pt>
                <c:pt idx="32">
                  <c:v>0.38186157517899771</c:v>
                </c:pt>
                <c:pt idx="33">
                  <c:v>0.15053763440860213</c:v>
                </c:pt>
                <c:pt idx="34">
                  <c:v>0.23314065510597309</c:v>
                </c:pt>
                <c:pt idx="35">
                  <c:v>0.17391304347826086</c:v>
                </c:pt>
                <c:pt idx="36">
                  <c:v>0.32420749279538902</c:v>
                </c:pt>
                <c:pt idx="37">
                  <c:v>0.20450606585788558</c:v>
                </c:pt>
                <c:pt idx="39">
                  <c:v>0.17785630153121315</c:v>
                </c:pt>
                <c:pt idx="40">
                  <c:v>0.10575745202123316</c:v>
                </c:pt>
                <c:pt idx="41">
                  <c:v>0.14319809069212422</c:v>
                </c:pt>
                <c:pt idx="42">
                  <c:v>0.18994413407821234</c:v>
                </c:pt>
                <c:pt idx="43">
                  <c:v>0.11558307533539725</c:v>
                </c:pt>
                <c:pt idx="44">
                  <c:v>0.22434367541766118</c:v>
                </c:pt>
                <c:pt idx="45">
                  <c:v>0.11969575660528431</c:v>
                </c:pt>
                <c:pt idx="46">
                  <c:v>-0.31141868512110721</c:v>
                </c:pt>
                <c:pt idx="47">
                  <c:v>3.8600723763570495E-2</c:v>
                </c:pt>
                <c:pt idx="48">
                  <c:v>0.2829162132752992</c:v>
                </c:pt>
                <c:pt idx="49">
                  <c:v>0.28400597907324371</c:v>
                </c:pt>
                <c:pt idx="50">
                  <c:v>0.23050847457627122</c:v>
                </c:pt>
                <c:pt idx="51">
                  <c:v>0.1146131805157594</c:v>
                </c:pt>
                <c:pt idx="52">
                  <c:v>7.9487179487179413E-2</c:v>
                </c:pt>
                <c:pt idx="53">
                  <c:v>0.40892531876138433</c:v>
                </c:pt>
                <c:pt idx="54">
                  <c:v>-0.9955530850472486</c:v>
                </c:pt>
                <c:pt idx="55">
                  <c:v>-7.2768192048011909E-2</c:v>
                </c:pt>
                <c:pt idx="56">
                  <c:v>9.7989949748743685E-2</c:v>
                </c:pt>
                <c:pt idx="57">
                  <c:v>4.5662100456611923E-4</c:v>
                </c:pt>
                <c:pt idx="58">
                  <c:v>-6.309148264984233E-3</c:v>
                </c:pt>
                <c:pt idx="59">
                  <c:v>3.7805782060785748E-2</c:v>
                </c:pt>
                <c:pt idx="60">
                  <c:v>9.7087378640776642E-2</c:v>
                </c:pt>
                <c:pt idx="61">
                  <c:v>2.9391182645206435E-2</c:v>
                </c:pt>
                <c:pt idx="62">
                  <c:v>0.22823984526112182</c:v>
                </c:pt>
                <c:pt idx="63">
                  <c:v>-3.1746031746031779E-2</c:v>
                </c:pt>
                <c:pt idx="64">
                  <c:v>5.9790732436472399E-2</c:v>
                </c:pt>
                <c:pt idx="65">
                  <c:v>0.31309904153354634</c:v>
                </c:pt>
                <c:pt idx="66">
                  <c:v>0.32786885245901642</c:v>
                </c:pt>
                <c:pt idx="67">
                  <c:v>8.8631984585741799E-2</c:v>
                </c:pt>
                <c:pt idx="68">
                  <c:v>0.18819503849443964</c:v>
                </c:pt>
                <c:pt idx="69">
                  <c:v>-7.1942446043165534E-2</c:v>
                </c:pt>
                <c:pt idx="70">
                  <c:v>0.18727915194346287</c:v>
                </c:pt>
              </c:numCache>
            </c:numRef>
          </c:val>
        </c:ser>
        <c:ser>
          <c:idx val="11"/>
          <c:order val="11"/>
          <c:val>
            <c:numRef>
              <c:f>'Levantamento de Preços'!$M$2:$M$83</c:f>
            </c:numRef>
          </c:val>
        </c:ser>
        <c:ser>
          <c:idx val="12"/>
          <c:order val="12"/>
          <c:val>
            <c:numRef>
              <c:f>'Levantamento de Preços'!$N$2:$N$83</c:f>
              <c:numCache>
                <c:formatCode>General</c:formatCode>
                <c:ptCount val="80"/>
              </c:numCache>
            </c:numRef>
          </c:val>
        </c:ser>
        <c:axId val="167092992"/>
        <c:axId val="167094528"/>
      </c:barChart>
      <c:catAx>
        <c:axId val="167092992"/>
        <c:scaling>
          <c:orientation val="minMax"/>
        </c:scaling>
        <c:axPos val="b"/>
        <c:tickLblPos val="nextTo"/>
        <c:crossAx val="167094528"/>
        <c:crosses val="autoZero"/>
        <c:auto val="1"/>
        <c:lblAlgn val="ctr"/>
        <c:lblOffset val="100"/>
      </c:catAx>
      <c:valAx>
        <c:axId val="167094528"/>
        <c:scaling>
          <c:orientation val="minMax"/>
        </c:scaling>
        <c:axPos val="l"/>
        <c:majorGridlines/>
        <c:numFmt formatCode="General" sourceLinked="1"/>
        <c:tickLblPos val="nextTo"/>
        <c:crossAx val="167092992"/>
        <c:crosses val="autoZero"/>
        <c:crossBetween val="between"/>
      </c:valAx>
    </c:plotArea>
    <c:legend>
      <c:legendPos val="r"/>
      <c:layout/>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chartsheets/sheet2.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chartsheets/sheet3.xml><?xml version="1.0" encoding="utf-8"?>
<chartsheet xmlns="http://schemas.openxmlformats.org/spreadsheetml/2006/main" xmlns:r="http://schemas.openxmlformats.org/officeDocument/2006/relationships">
  <sheetPr/>
  <sheetViews>
    <sheetView zoomScale="10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37059" cy="598580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637059" cy="598580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637059" cy="598580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8</xdr:col>
      <xdr:colOff>819150</xdr:colOff>
      <xdr:row>74</xdr:row>
      <xdr:rowOff>85725</xdr:rowOff>
    </xdr:from>
    <xdr:to>
      <xdr:col>10</xdr:col>
      <xdr:colOff>809625</xdr:colOff>
      <xdr:row>78</xdr:row>
      <xdr:rowOff>121220</xdr:rowOff>
    </xdr:to>
    <xdr:pic>
      <xdr:nvPicPr>
        <xdr:cNvPr id="2" name="Imagem 1" descr="Logo Procon Menor"/>
        <xdr:cNvPicPr/>
      </xdr:nvPicPr>
      <xdr:blipFill>
        <a:blip xmlns:r="http://schemas.openxmlformats.org/officeDocument/2006/relationships" r:embed="rId1" cstate="print"/>
        <a:srcRect/>
        <a:stretch>
          <a:fillRect/>
        </a:stretch>
      </xdr:blipFill>
      <xdr:spPr bwMode="auto">
        <a:xfrm>
          <a:off x="9210675" y="14963775"/>
          <a:ext cx="1685925" cy="8984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Plan1">
    <pageSetUpPr fitToPage="1"/>
  </sheetPr>
  <dimension ref="A1:M116"/>
  <sheetViews>
    <sheetView showGridLines="0" tabSelected="1" view="pageLayout" topLeftCell="B44" workbookViewId="0">
      <selection activeCell="N83" sqref="B2:N83"/>
    </sheetView>
  </sheetViews>
  <sheetFormatPr defaultRowHeight="15"/>
  <cols>
    <col min="1" max="1" width="4.7109375" style="34" customWidth="1"/>
    <col min="2" max="2" width="15" style="22" customWidth="1"/>
    <col min="3" max="3" width="21.28515625" style="22" customWidth="1"/>
    <col min="4" max="4" width="40.5703125" style="35" bestFit="1" customWidth="1"/>
    <col min="5" max="5" width="8.85546875" style="36" bestFit="1" customWidth="1"/>
    <col min="6" max="11" width="12.7109375" style="33" customWidth="1"/>
    <col min="12" max="12" width="12.7109375" style="37" customWidth="1"/>
    <col min="13" max="13" width="9.140625" style="22" hidden="1" customWidth="1"/>
    <col min="14" max="16384" width="9.140625" style="22"/>
  </cols>
  <sheetData>
    <row r="1" spans="1:13" hidden="1">
      <c r="A1" s="16"/>
      <c r="B1" s="17"/>
      <c r="C1" s="17"/>
      <c r="D1" s="18"/>
      <c r="E1" s="19"/>
      <c r="F1" s="20"/>
      <c r="G1" s="20"/>
      <c r="H1" s="20"/>
      <c r="I1" s="20"/>
      <c r="J1" s="20"/>
      <c r="K1" s="20"/>
      <c r="L1" s="21"/>
    </row>
    <row r="2" spans="1:13" ht="80.25" customHeight="1">
      <c r="A2" s="16"/>
      <c r="B2" s="61" t="s">
        <v>191</v>
      </c>
      <c r="C2" s="62"/>
      <c r="D2" s="62"/>
      <c r="E2" s="62"/>
      <c r="F2" s="62"/>
      <c r="G2" s="62"/>
      <c r="H2" s="62"/>
      <c r="I2" s="62"/>
      <c r="J2" s="62"/>
      <c r="K2" s="62"/>
      <c r="L2" s="62"/>
    </row>
    <row r="3" spans="1:13" hidden="1">
      <c r="A3" s="16"/>
      <c r="B3" s="23"/>
      <c r="C3" s="23"/>
      <c r="D3" s="24"/>
      <c r="E3" s="23"/>
      <c r="F3" s="25"/>
      <c r="G3" s="25"/>
      <c r="H3" s="25"/>
      <c r="I3" s="25"/>
      <c r="J3" s="25"/>
      <c r="K3" s="25"/>
      <c r="L3" s="26">
        <f>(5.77-3.97)/5.77</f>
        <v>0.31195840554592713</v>
      </c>
    </row>
    <row r="4" spans="1:13" ht="18.95" customHeight="1">
      <c r="A4" s="16"/>
      <c r="B4" s="63" t="s">
        <v>4</v>
      </c>
      <c r="C4" s="63" t="s">
        <v>5</v>
      </c>
      <c r="D4" s="63" t="s">
        <v>27</v>
      </c>
      <c r="E4" s="63" t="s">
        <v>7</v>
      </c>
      <c r="F4" s="65" t="s">
        <v>3</v>
      </c>
      <c r="G4" s="65"/>
      <c r="H4" s="65"/>
      <c r="I4" s="65"/>
      <c r="J4" s="65"/>
      <c r="K4" s="65"/>
      <c r="L4" s="66" t="s">
        <v>10</v>
      </c>
    </row>
    <row r="5" spans="1:13" ht="18.95" customHeight="1" thickBot="1">
      <c r="A5" s="16"/>
      <c r="B5" s="64"/>
      <c r="C5" s="64"/>
      <c r="D5" s="64"/>
      <c r="E5" s="64"/>
      <c r="F5" s="45" t="s">
        <v>2</v>
      </c>
      <c r="G5" s="45" t="s">
        <v>1</v>
      </c>
      <c r="H5" s="45" t="s">
        <v>43</v>
      </c>
      <c r="I5" s="45" t="s">
        <v>6</v>
      </c>
      <c r="J5" s="45" t="s">
        <v>57</v>
      </c>
      <c r="K5" s="45" t="s">
        <v>0</v>
      </c>
      <c r="L5" s="67"/>
    </row>
    <row r="6" spans="1:13" ht="15.75" hidden="1" thickTop="1">
      <c r="A6" s="16"/>
      <c r="B6" s="27"/>
      <c r="C6" s="27"/>
      <c r="D6" s="28"/>
      <c r="E6" s="29"/>
      <c r="F6" s="30"/>
      <c r="G6" s="30"/>
      <c r="H6" s="30"/>
      <c r="I6" s="30"/>
      <c r="J6" s="30"/>
      <c r="K6" s="30"/>
      <c r="L6" s="31"/>
    </row>
    <row r="7" spans="1:13" ht="15.75" thickTop="1">
      <c r="A7" s="16">
        <v>1</v>
      </c>
      <c r="B7" s="46" t="s">
        <v>48</v>
      </c>
      <c r="C7" s="43" t="s">
        <v>28</v>
      </c>
      <c r="D7" s="51"/>
      <c r="E7" s="47" t="s">
        <v>100</v>
      </c>
      <c r="F7" s="48">
        <v>2.39</v>
      </c>
      <c r="G7" s="53">
        <v>2.37</v>
      </c>
      <c r="H7" s="49">
        <v>2.59</v>
      </c>
      <c r="I7" s="52">
        <v>2.99</v>
      </c>
      <c r="J7" s="52">
        <v>2.39</v>
      </c>
      <c r="K7" s="48">
        <v>2.59</v>
      </c>
      <c r="L7" s="32">
        <f>SUM('Diferença Percentual'!C3-'Diferença Percentual'!B3)/'Diferença Percentual'!C3</f>
        <v>0.2073578595317726</v>
      </c>
      <c r="M7" s="33">
        <f t="shared" ref="M7:M37" si="0">MIN(F7:K7)</f>
        <v>2.37</v>
      </c>
    </row>
    <row r="8" spans="1:13">
      <c r="A8" s="16">
        <v>2</v>
      </c>
      <c r="B8" s="46" t="s">
        <v>50</v>
      </c>
      <c r="C8" s="43" t="s">
        <v>30</v>
      </c>
      <c r="D8" s="5"/>
      <c r="E8" s="47" t="s">
        <v>101</v>
      </c>
      <c r="F8" s="48">
        <v>5.79</v>
      </c>
      <c r="G8" s="53">
        <v>5.93</v>
      </c>
      <c r="H8" s="48">
        <v>5.59</v>
      </c>
      <c r="I8" s="52">
        <v>5.75</v>
      </c>
      <c r="J8" s="57">
        <v>5.59</v>
      </c>
      <c r="K8" s="58">
        <v>5.99</v>
      </c>
      <c r="L8" s="32">
        <f>SUM('Diferença Percentual'!C4-'Diferença Percentual'!B4)/'Diferença Percentual'!C4</f>
        <v>6.6777963272120253E-2</v>
      </c>
      <c r="M8" s="33">
        <f t="shared" si="0"/>
        <v>5.59</v>
      </c>
    </row>
    <row r="9" spans="1:13">
      <c r="A9" s="16">
        <v>3</v>
      </c>
      <c r="B9" s="46" t="s">
        <v>32</v>
      </c>
      <c r="C9" s="43" t="s">
        <v>33</v>
      </c>
      <c r="D9" s="51" t="s">
        <v>102</v>
      </c>
      <c r="E9" s="47" t="s">
        <v>103</v>
      </c>
      <c r="F9" s="48">
        <v>4.8899999999999997</v>
      </c>
      <c r="G9" s="53">
        <v>4.97</v>
      </c>
      <c r="H9" s="48">
        <v>5.59</v>
      </c>
      <c r="I9" s="52">
        <v>7.79</v>
      </c>
      <c r="J9" s="52">
        <v>4.1900000000000004</v>
      </c>
      <c r="K9" s="48" t="s">
        <v>32</v>
      </c>
      <c r="L9" s="32">
        <f>SUM('Diferença Percentual'!C5-'Diferença Percentual'!B5)/'Diferença Percentual'!C5</f>
        <v>0.46213093709884462</v>
      </c>
      <c r="M9" s="33">
        <f t="shared" si="0"/>
        <v>4.1900000000000004</v>
      </c>
    </row>
    <row r="10" spans="1:13" s="42" customFormat="1">
      <c r="A10" s="39">
        <v>4</v>
      </c>
      <c r="B10" s="46" t="s">
        <v>32</v>
      </c>
      <c r="C10" s="43" t="s">
        <v>37</v>
      </c>
      <c r="D10" s="51"/>
      <c r="E10" s="47" t="s">
        <v>104</v>
      </c>
      <c r="F10" s="48">
        <v>3.98</v>
      </c>
      <c r="G10" s="52">
        <v>2.97</v>
      </c>
      <c r="H10" s="48">
        <v>2.95</v>
      </c>
      <c r="I10" s="53">
        <v>2.89</v>
      </c>
      <c r="J10" s="53">
        <v>2.89</v>
      </c>
      <c r="K10" s="49">
        <v>3.65</v>
      </c>
      <c r="L10" s="40">
        <f>SUM('Diferença Percentual'!C7-'Diferença Percentual'!B7)/'Diferença Percentual'!C7</f>
        <v>0.27386934673366831</v>
      </c>
      <c r="M10" s="41">
        <f t="shared" si="0"/>
        <v>2.89</v>
      </c>
    </row>
    <row r="11" spans="1:13">
      <c r="A11" s="16">
        <v>5</v>
      </c>
      <c r="B11" s="46" t="s">
        <v>32</v>
      </c>
      <c r="C11" s="43" t="s">
        <v>38</v>
      </c>
      <c r="D11" s="51" t="s">
        <v>105</v>
      </c>
      <c r="E11" s="47" t="s">
        <v>104</v>
      </c>
      <c r="F11" s="48">
        <v>2.99</v>
      </c>
      <c r="G11" s="53">
        <v>2.97</v>
      </c>
      <c r="H11" s="48">
        <v>2.79</v>
      </c>
      <c r="I11" s="52">
        <v>3.39</v>
      </c>
      <c r="J11" s="52">
        <v>2.99</v>
      </c>
      <c r="K11" s="48">
        <v>3.45</v>
      </c>
      <c r="L11" s="32">
        <f>SUM('Diferença Percentual'!C8-'Diferença Percentual'!B8)/'Diferença Percentual'!C8</f>
        <v>0.19130434782608699</v>
      </c>
      <c r="M11" s="33">
        <f t="shared" si="0"/>
        <v>2.79</v>
      </c>
    </row>
    <row r="12" spans="1:13">
      <c r="A12" s="16">
        <v>6</v>
      </c>
      <c r="B12" s="46" t="s">
        <v>32</v>
      </c>
      <c r="C12" s="43" t="s">
        <v>106</v>
      </c>
      <c r="D12" s="51" t="s">
        <v>107</v>
      </c>
      <c r="E12" s="47" t="s">
        <v>104</v>
      </c>
      <c r="F12" s="48">
        <v>2.98</v>
      </c>
      <c r="G12" s="52">
        <v>2.97</v>
      </c>
      <c r="H12" s="55">
        <v>2.99</v>
      </c>
      <c r="I12" s="53">
        <v>2.39</v>
      </c>
      <c r="J12" s="53">
        <v>2.79</v>
      </c>
      <c r="K12" s="55">
        <v>2.99</v>
      </c>
      <c r="L12" s="32">
        <f>SUM('Diferença Percentual'!C9-'Diferença Percentual'!B9)/'Diferença Percentual'!C9</f>
        <v>0.20066889632107024</v>
      </c>
      <c r="M12" s="33">
        <f t="shared" si="0"/>
        <v>2.39</v>
      </c>
    </row>
    <row r="13" spans="1:13">
      <c r="A13" s="16">
        <v>7</v>
      </c>
      <c r="B13" s="46" t="s">
        <v>32</v>
      </c>
      <c r="C13" s="43" t="s">
        <v>108</v>
      </c>
      <c r="D13" s="51"/>
      <c r="E13" s="47" t="s">
        <v>104</v>
      </c>
      <c r="F13" s="48">
        <v>3.29</v>
      </c>
      <c r="G13" s="56">
        <v>3.27</v>
      </c>
      <c r="H13" s="49">
        <v>3.29</v>
      </c>
      <c r="I13" s="52">
        <v>3.29</v>
      </c>
      <c r="J13" s="52">
        <v>3.89</v>
      </c>
      <c r="K13" s="48">
        <v>3.29</v>
      </c>
      <c r="L13" s="32">
        <f>SUM('Diferença Percentual'!C10-'Diferença Percentual'!B10)/'Diferença Percentual'!C10</f>
        <v>0.15938303341902316</v>
      </c>
      <c r="M13" s="33">
        <f t="shared" si="0"/>
        <v>3.27</v>
      </c>
    </row>
    <row r="14" spans="1:13">
      <c r="A14" s="16">
        <v>8</v>
      </c>
      <c r="B14" s="46" t="s">
        <v>32</v>
      </c>
      <c r="C14" s="43" t="s">
        <v>109</v>
      </c>
      <c r="D14" s="51"/>
      <c r="E14" s="47" t="s">
        <v>104</v>
      </c>
      <c r="F14" s="48">
        <v>3.99</v>
      </c>
      <c r="G14" s="53">
        <v>5.97</v>
      </c>
      <c r="H14" s="55">
        <v>3.99</v>
      </c>
      <c r="I14" s="52">
        <v>4.49</v>
      </c>
      <c r="J14" s="52">
        <v>3.99</v>
      </c>
      <c r="K14" s="48">
        <v>3.99</v>
      </c>
      <c r="L14" s="32">
        <f>SUM('Diferença Percentual'!C12-'Diferença Percentual'!B12)/'Diferença Percentual'!C12</f>
        <v>0.33165829145728637</v>
      </c>
      <c r="M14" s="33">
        <f>MIN(F14:K14)</f>
        <v>3.99</v>
      </c>
    </row>
    <row r="15" spans="1:13">
      <c r="A15" s="16">
        <v>9</v>
      </c>
      <c r="B15" s="46" t="s">
        <v>32</v>
      </c>
      <c r="C15" s="43" t="s">
        <v>110</v>
      </c>
      <c r="D15" s="51"/>
      <c r="E15" s="47" t="s">
        <v>104</v>
      </c>
      <c r="F15" s="48">
        <v>3.98</v>
      </c>
      <c r="G15" s="56">
        <v>3.97</v>
      </c>
      <c r="H15" s="48">
        <v>3.99</v>
      </c>
      <c r="I15" s="53">
        <v>2.99</v>
      </c>
      <c r="J15" s="53">
        <v>2.99</v>
      </c>
      <c r="K15" s="48">
        <v>3.99</v>
      </c>
      <c r="L15" s="32">
        <f>SUM('Diferença Percentual'!C13-'Diferença Percentual'!B13)/'Diferença Percentual'!C13</f>
        <v>0.25062656641604009</v>
      </c>
      <c r="M15" s="33">
        <f t="shared" si="0"/>
        <v>2.99</v>
      </c>
    </row>
    <row r="16" spans="1:13">
      <c r="A16" s="16">
        <v>10</v>
      </c>
      <c r="B16" s="46" t="s">
        <v>32</v>
      </c>
      <c r="C16" s="44" t="s">
        <v>111</v>
      </c>
      <c r="D16" s="51"/>
      <c r="E16" s="47" t="s">
        <v>104</v>
      </c>
      <c r="F16" s="49">
        <v>1.89</v>
      </c>
      <c r="G16" s="52">
        <v>1.57</v>
      </c>
      <c r="H16" s="55">
        <v>1.89</v>
      </c>
      <c r="I16" s="52">
        <v>1.99</v>
      </c>
      <c r="J16" s="52">
        <v>2.59</v>
      </c>
      <c r="K16" s="50">
        <v>1.95</v>
      </c>
      <c r="L16" s="32">
        <f>SUM('Diferença Percentual'!C14-'Diferença Percentual'!B14)/'Diferença Percentual'!C14</f>
        <v>0.39382239382239376</v>
      </c>
      <c r="M16" s="33">
        <f t="shared" si="0"/>
        <v>1.57</v>
      </c>
    </row>
    <row r="17" spans="1:13">
      <c r="A17" s="16">
        <v>11</v>
      </c>
      <c r="B17" s="46" t="s">
        <v>32</v>
      </c>
      <c r="C17" s="43" t="s">
        <v>46</v>
      </c>
      <c r="D17" s="51" t="s">
        <v>192</v>
      </c>
      <c r="E17" s="47" t="s">
        <v>112</v>
      </c>
      <c r="F17" s="49">
        <v>12.79</v>
      </c>
      <c r="G17" s="56" t="s">
        <v>32</v>
      </c>
      <c r="H17" s="48" t="s">
        <v>32</v>
      </c>
      <c r="I17" s="52" t="s">
        <v>32</v>
      </c>
      <c r="J17" s="52" t="s">
        <v>32</v>
      </c>
      <c r="K17" s="48" t="s">
        <v>32</v>
      </c>
      <c r="L17" s="32">
        <f>SUM('Diferença Percentual'!C15-'Diferença Percentual'!B15)/'Diferença Percentual'!C15</f>
        <v>0</v>
      </c>
      <c r="M17" s="33">
        <f t="shared" si="0"/>
        <v>12.79</v>
      </c>
    </row>
    <row r="18" spans="1:13">
      <c r="A18" s="16">
        <v>12</v>
      </c>
      <c r="B18" s="46" t="s">
        <v>32</v>
      </c>
      <c r="C18" s="43" t="s">
        <v>113</v>
      </c>
      <c r="D18" s="51"/>
      <c r="E18" s="47" t="s">
        <v>104</v>
      </c>
      <c r="F18" s="48">
        <v>14.99</v>
      </c>
      <c r="G18" s="52" t="s">
        <v>32</v>
      </c>
      <c r="H18" s="48" t="s">
        <v>32</v>
      </c>
      <c r="I18" s="56">
        <v>20.99</v>
      </c>
      <c r="J18" s="56">
        <v>12.99</v>
      </c>
      <c r="K18" s="48" t="s">
        <v>32</v>
      </c>
      <c r="L18" s="32">
        <f>SUM('Diferença Percentual'!C16-'Diferença Percentual'!B16)/'Diferença Percentual'!C16</f>
        <v>0.38113387327298709</v>
      </c>
      <c r="M18" s="33">
        <f t="shared" si="0"/>
        <v>12.99</v>
      </c>
    </row>
    <row r="19" spans="1:13">
      <c r="A19" s="16">
        <v>13</v>
      </c>
      <c r="B19" s="46" t="s">
        <v>32</v>
      </c>
      <c r="C19" s="43" t="s">
        <v>70</v>
      </c>
      <c r="D19" s="51"/>
      <c r="E19" s="47" t="s">
        <v>104</v>
      </c>
      <c r="F19" s="49">
        <v>23.79</v>
      </c>
      <c r="G19" s="52">
        <v>24.97</v>
      </c>
      <c r="H19" s="55">
        <v>23.9</v>
      </c>
      <c r="I19" s="52">
        <v>29.09</v>
      </c>
      <c r="J19" s="52">
        <v>18.899999999999999</v>
      </c>
      <c r="K19" s="55">
        <v>23.9</v>
      </c>
      <c r="L19" s="32"/>
      <c r="M19" s="33">
        <f t="shared" si="0"/>
        <v>18.899999999999999</v>
      </c>
    </row>
    <row r="20" spans="1:13">
      <c r="A20" s="16">
        <v>14</v>
      </c>
      <c r="B20" s="46" t="s">
        <v>114</v>
      </c>
      <c r="C20" s="44" t="s">
        <v>69</v>
      </c>
      <c r="D20" s="51" t="s">
        <v>193</v>
      </c>
      <c r="E20" s="47" t="s">
        <v>115</v>
      </c>
      <c r="F20" s="48">
        <v>2.19</v>
      </c>
      <c r="G20" s="56" t="s">
        <v>32</v>
      </c>
      <c r="H20" s="48">
        <v>0.99</v>
      </c>
      <c r="I20" s="53">
        <v>1.89</v>
      </c>
      <c r="J20" s="53">
        <v>1.99</v>
      </c>
      <c r="K20" s="48">
        <v>0.99</v>
      </c>
      <c r="L20" s="32">
        <f>SUM('Diferença Percentual'!C18-'Diferença Percentual'!B18)/'Diferença Percentual'!C18</f>
        <v>0.54794520547945202</v>
      </c>
      <c r="M20" s="33">
        <f t="shared" si="0"/>
        <v>0.99</v>
      </c>
    </row>
    <row r="21" spans="1:13">
      <c r="A21" s="16">
        <v>15</v>
      </c>
      <c r="B21" s="46" t="s">
        <v>36</v>
      </c>
      <c r="C21" s="43" t="s">
        <v>42</v>
      </c>
      <c r="D21" s="51" t="s">
        <v>116</v>
      </c>
      <c r="E21" s="47" t="s">
        <v>117</v>
      </c>
      <c r="F21" s="48">
        <v>3.19</v>
      </c>
      <c r="G21" s="53">
        <v>2.97</v>
      </c>
      <c r="H21" s="55">
        <v>3.15</v>
      </c>
      <c r="I21" s="52">
        <v>3.49</v>
      </c>
      <c r="J21" s="52">
        <v>3.19</v>
      </c>
      <c r="K21" s="48">
        <v>3.19</v>
      </c>
      <c r="L21" s="32">
        <f>SUM('Diferença Percentual'!C19-'Diferença Percentual'!B19)/'Diferença Percentual'!C19</f>
        <v>0.14899713467048711</v>
      </c>
      <c r="M21" s="33">
        <f t="shared" si="0"/>
        <v>2.97</v>
      </c>
    </row>
    <row r="22" spans="1:13">
      <c r="A22" s="16">
        <v>16</v>
      </c>
      <c r="B22" s="46" t="s">
        <v>118</v>
      </c>
      <c r="C22" s="43" t="s">
        <v>119</v>
      </c>
      <c r="D22" s="51"/>
      <c r="E22" s="47" t="s">
        <v>120</v>
      </c>
      <c r="F22" s="49">
        <v>4.99</v>
      </c>
      <c r="G22" s="56">
        <v>4.93</v>
      </c>
      <c r="H22" s="48" t="s">
        <v>32</v>
      </c>
      <c r="I22" s="52">
        <v>4.8899999999999997</v>
      </c>
      <c r="J22" s="52" t="s">
        <v>32</v>
      </c>
      <c r="K22" s="48" t="s">
        <v>32</v>
      </c>
      <c r="L22" s="32">
        <f>SUM('Diferença Percentual'!C21-'Diferença Percentual'!B21)/'Diferença Percentual'!C21</f>
        <v>2.0040080160320748E-2</v>
      </c>
      <c r="M22" s="33">
        <f t="shared" si="0"/>
        <v>4.8899999999999997</v>
      </c>
    </row>
    <row r="23" spans="1:13">
      <c r="A23" s="16">
        <v>17</v>
      </c>
      <c r="B23" s="46" t="s">
        <v>121</v>
      </c>
      <c r="C23" s="43" t="s">
        <v>47</v>
      </c>
      <c r="D23" s="51"/>
      <c r="E23" s="47" t="s">
        <v>122</v>
      </c>
      <c r="F23" s="48">
        <v>4.59</v>
      </c>
      <c r="G23" s="56">
        <v>4.53</v>
      </c>
      <c r="H23" s="48">
        <v>4.3899999999999997</v>
      </c>
      <c r="I23" s="53">
        <v>4.59</v>
      </c>
      <c r="J23" s="53">
        <v>4.3899999999999997</v>
      </c>
      <c r="K23" s="48" t="s">
        <v>32</v>
      </c>
      <c r="L23" s="32">
        <f>SUM('Diferença Percentual'!C22-'Diferença Percentual'!B22)/'Diferença Percentual'!C22</f>
        <v>4.3572984749455375E-2</v>
      </c>
      <c r="M23" s="33">
        <f t="shared" si="0"/>
        <v>4.3899999999999997</v>
      </c>
    </row>
    <row r="24" spans="1:13">
      <c r="A24" s="16">
        <v>18</v>
      </c>
      <c r="B24" s="46" t="s">
        <v>121</v>
      </c>
      <c r="C24" s="43" t="s">
        <v>31</v>
      </c>
      <c r="D24" s="51" t="s">
        <v>194</v>
      </c>
      <c r="E24" s="47" t="s">
        <v>123</v>
      </c>
      <c r="F24" s="55">
        <v>7.99</v>
      </c>
      <c r="G24" s="52">
        <v>7.75</v>
      </c>
      <c r="H24" s="48">
        <v>7.99</v>
      </c>
      <c r="I24" s="53" t="s">
        <v>32</v>
      </c>
      <c r="J24" s="53">
        <v>6.79</v>
      </c>
      <c r="K24" s="48">
        <v>6.79</v>
      </c>
      <c r="L24" s="32">
        <f>SUM('Diferença Percentual'!C23-'Diferença Percentual'!B23)/'Diferença Percentual'!C23</f>
        <v>0.15018773466833543</v>
      </c>
      <c r="M24" s="33">
        <f t="shared" si="0"/>
        <v>6.79</v>
      </c>
    </row>
    <row r="25" spans="1:13">
      <c r="A25" s="16">
        <v>19</v>
      </c>
      <c r="B25" s="46" t="s">
        <v>124</v>
      </c>
      <c r="C25" s="43" t="s">
        <v>81</v>
      </c>
      <c r="D25" s="51"/>
      <c r="E25" s="47" t="s">
        <v>125</v>
      </c>
      <c r="F25" s="55" t="s">
        <v>32</v>
      </c>
      <c r="G25" s="52" t="s">
        <v>32</v>
      </c>
      <c r="H25" s="48">
        <v>7.49</v>
      </c>
      <c r="I25" s="52">
        <v>6.99</v>
      </c>
      <c r="J25" s="52">
        <v>5.69</v>
      </c>
      <c r="K25" s="48">
        <v>7.39</v>
      </c>
      <c r="L25" s="32">
        <f>SUM('Diferença Percentual'!C24-'Diferença Percentual'!B24)/'Diferença Percentual'!C24</f>
        <v>0.24032042723631505</v>
      </c>
      <c r="M25" s="33">
        <f t="shared" si="0"/>
        <v>5.69</v>
      </c>
    </row>
    <row r="26" spans="1:13">
      <c r="A26" s="16">
        <v>20</v>
      </c>
      <c r="B26" s="46" t="s">
        <v>126</v>
      </c>
      <c r="C26" s="43" t="s">
        <v>80</v>
      </c>
      <c r="D26" s="51"/>
      <c r="E26" s="47" t="s">
        <v>127</v>
      </c>
      <c r="F26" s="55">
        <v>4.97</v>
      </c>
      <c r="G26" s="52" t="s">
        <v>32</v>
      </c>
      <c r="H26" s="48">
        <v>5.49</v>
      </c>
      <c r="I26" s="52">
        <v>4.99</v>
      </c>
      <c r="J26" s="52">
        <v>4.1500000000000004</v>
      </c>
      <c r="K26" s="48">
        <v>4.99</v>
      </c>
      <c r="L26" s="32">
        <f>SUM('Diferença Percentual'!C26-'Diferença Percentual'!B26)/'Diferença Percentual'!C26</f>
        <v>0.24408014571948994</v>
      </c>
      <c r="M26" s="33">
        <f t="shared" si="0"/>
        <v>4.1500000000000004</v>
      </c>
    </row>
    <row r="27" spans="1:13">
      <c r="A27" s="16">
        <v>21</v>
      </c>
      <c r="B27" s="46" t="s">
        <v>36</v>
      </c>
      <c r="C27" s="43" t="s">
        <v>63</v>
      </c>
      <c r="D27" s="51" t="s">
        <v>195</v>
      </c>
      <c r="E27" s="47" t="s">
        <v>125</v>
      </c>
      <c r="F27" s="55">
        <v>8.49</v>
      </c>
      <c r="G27" s="53" t="s">
        <v>32</v>
      </c>
      <c r="H27" s="48">
        <v>8.49</v>
      </c>
      <c r="I27" s="52" t="s">
        <v>32</v>
      </c>
      <c r="J27" s="52">
        <v>7.99</v>
      </c>
      <c r="K27" s="55">
        <v>7.19</v>
      </c>
      <c r="L27" s="32">
        <f>SUM('Diferença Percentual'!C27-'Diferença Percentual'!B27)/'Diferença Percentual'!C27</f>
        <v>0.15312131919905769</v>
      </c>
      <c r="M27" s="33">
        <f t="shared" si="0"/>
        <v>7.19</v>
      </c>
    </row>
    <row r="28" spans="1:13">
      <c r="A28" s="16">
        <v>22</v>
      </c>
      <c r="B28" s="46" t="s">
        <v>49</v>
      </c>
      <c r="C28" s="43" t="s">
        <v>29</v>
      </c>
      <c r="D28" s="51"/>
      <c r="E28" s="47" t="s">
        <v>128</v>
      </c>
      <c r="F28" s="48">
        <v>0.98</v>
      </c>
      <c r="G28" s="53">
        <v>0.97</v>
      </c>
      <c r="H28" s="55" t="s">
        <v>32</v>
      </c>
      <c r="I28" s="52" t="s">
        <v>32</v>
      </c>
      <c r="J28" s="52">
        <v>0.99</v>
      </c>
      <c r="K28" s="48">
        <v>0.99</v>
      </c>
      <c r="L28" s="32">
        <f>SUM('Diferença Percentual'!C28-'Diferença Percentual'!B28)/'Diferença Percentual'!C28</f>
        <v>2.0202020202020221E-2</v>
      </c>
      <c r="M28" s="33">
        <f t="shared" si="0"/>
        <v>0.97</v>
      </c>
    </row>
    <row r="29" spans="1:13">
      <c r="A29" s="16">
        <v>23</v>
      </c>
      <c r="B29" s="46" t="s">
        <v>86</v>
      </c>
      <c r="C29" s="43" t="s">
        <v>60</v>
      </c>
      <c r="D29" s="51"/>
      <c r="E29" s="47" t="s">
        <v>129</v>
      </c>
      <c r="F29" s="55">
        <v>6.99</v>
      </c>
      <c r="G29" s="52">
        <v>6.87</v>
      </c>
      <c r="H29" s="48">
        <v>7.19</v>
      </c>
      <c r="I29" s="52">
        <v>7.49</v>
      </c>
      <c r="J29" s="52">
        <v>7.19</v>
      </c>
      <c r="K29" s="49">
        <v>7.49</v>
      </c>
      <c r="L29" s="32">
        <f>SUM('Diferença Percentual'!C29-'Diferença Percentual'!B29)/'Diferença Percentual'!C29</f>
        <v>8.2777036048064093E-2</v>
      </c>
      <c r="M29" s="33">
        <f t="shared" si="0"/>
        <v>6.87</v>
      </c>
    </row>
    <row r="30" spans="1:13">
      <c r="A30" s="16">
        <v>24</v>
      </c>
      <c r="B30" s="46" t="s">
        <v>91</v>
      </c>
      <c r="C30" s="43" t="s">
        <v>77</v>
      </c>
      <c r="D30" s="51"/>
      <c r="E30" s="47" t="s">
        <v>130</v>
      </c>
      <c r="F30" s="48">
        <v>8.7899999999999991</v>
      </c>
      <c r="G30" s="52">
        <v>8.77</v>
      </c>
      <c r="H30" s="49">
        <v>9.19</v>
      </c>
      <c r="I30" s="52">
        <v>8.69</v>
      </c>
      <c r="J30" s="52">
        <v>8.99</v>
      </c>
      <c r="K30" s="55">
        <v>11.69</v>
      </c>
      <c r="L30" s="32">
        <f>SUM('Diferença Percentual'!C30-'Diferença Percentual'!B30)/'Diferença Percentual'!C30</f>
        <v>0.25662959794696322</v>
      </c>
      <c r="M30" s="33">
        <f t="shared" si="0"/>
        <v>8.69</v>
      </c>
    </row>
    <row r="31" spans="1:13">
      <c r="A31" s="16">
        <v>25</v>
      </c>
      <c r="B31" s="46" t="s">
        <v>131</v>
      </c>
      <c r="C31" s="43" t="s">
        <v>132</v>
      </c>
      <c r="D31" s="51"/>
      <c r="E31" s="47" t="s">
        <v>133</v>
      </c>
      <c r="F31" s="55">
        <v>14.98</v>
      </c>
      <c r="G31" s="52">
        <v>13.87</v>
      </c>
      <c r="H31" s="48">
        <v>13.98</v>
      </c>
      <c r="I31" s="52">
        <v>15.99</v>
      </c>
      <c r="J31" s="52">
        <v>11.99</v>
      </c>
      <c r="K31" s="48">
        <v>14.79</v>
      </c>
      <c r="L31" s="32">
        <f>SUM('Diferença Percentual'!C31-'Diferença Percentual'!B31)/'Diferença Percentual'!C31</f>
        <v>0.25015634771732331</v>
      </c>
      <c r="M31" s="33">
        <f t="shared" si="0"/>
        <v>11.99</v>
      </c>
    </row>
    <row r="32" spans="1:13">
      <c r="A32" s="16">
        <v>26</v>
      </c>
      <c r="B32" s="46" t="s">
        <v>96</v>
      </c>
      <c r="C32" s="43" t="s">
        <v>66</v>
      </c>
      <c r="D32" s="51"/>
      <c r="E32" s="47" t="s">
        <v>134</v>
      </c>
      <c r="F32" s="48">
        <v>0.94</v>
      </c>
      <c r="G32" s="56" t="s">
        <v>32</v>
      </c>
      <c r="H32" s="48">
        <v>0.89</v>
      </c>
      <c r="I32" s="53" t="s">
        <v>32</v>
      </c>
      <c r="J32" s="53">
        <v>1.0900000000000001</v>
      </c>
      <c r="K32" s="48">
        <v>1.0900000000000001</v>
      </c>
      <c r="L32" s="32">
        <f>SUM('Diferença Percentual'!C32-'Diferença Percentual'!B32)/'Diferença Percentual'!C32</f>
        <v>0.18348623853211013</v>
      </c>
      <c r="M32" s="33">
        <f t="shared" si="0"/>
        <v>0.89</v>
      </c>
    </row>
    <row r="33" spans="1:13">
      <c r="A33" s="16">
        <v>27</v>
      </c>
      <c r="B33" s="46" t="s">
        <v>85</v>
      </c>
      <c r="C33" s="43" t="s">
        <v>135</v>
      </c>
      <c r="D33" s="51"/>
      <c r="E33" s="47" t="s">
        <v>136</v>
      </c>
      <c r="F33" s="49">
        <v>3.48</v>
      </c>
      <c r="G33" s="56">
        <v>3.47</v>
      </c>
      <c r="H33" s="48">
        <v>3.95</v>
      </c>
      <c r="I33" s="52">
        <v>4.3899999999999997</v>
      </c>
      <c r="J33" s="52">
        <v>3.15</v>
      </c>
      <c r="K33" s="48">
        <v>4.1500000000000004</v>
      </c>
      <c r="L33" s="32">
        <f>SUM('Diferença Percentual'!C33-'Diferença Percentual'!B33)/'Diferença Percentual'!C33</f>
        <v>0.28246013667425968</v>
      </c>
      <c r="M33" s="33">
        <f t="shared" si="0"/>
        <v>3.15</v>
      </c>
    </row>
    <row r="34" spans="1:13">
      <c r="A34" s="16">
        <v>28</v>
      </c>
      <c r="B34" s="46" t="s">
        <v>51</v>
      </c>
      <c r="C34" s="43" t="s">
        <v>137</v>
      </c>
      <c r="D34" s="51" t="s">
        <v>138</v>
      </c>
      <c r="E34" s="47" t="s">
        <v>139</v>
      </c>
      <c r="F34" s="55">
        <v>2.98</v>
      </c>
      <c r="G34" s="52">
        <v>2.97</v>
      </c>
      <c r="H34" s="48">
        <v>2.99</v>
      </c>
      <c r="I34" s="52">
        <v>3.59</v>
      </c>
      <c r="J34" s="52">
        <v>2.79</v>
      </c>
      <c r="K34" s="55">
        <v>3.09</v>
      </c>
      <c r="L34" s="32">
        <f>SUM('Diferença Percentual'!C35-'Diferença Percentual'!B35)/'Diferença Percentual'!C35</f>
        <v>0.22284122562674091</v>
      </c>
      <c r="M34" s="33">
        <f t="shared" si="0"/>
        <v>2.79</v>
      </c>
    </row>
    <row r="35" spans="1:13">
      <c r="A35" s="16">
        <v>29</v>
      </c>
      <c r="B35" s="46" t="s">
        <v>140</v>
      </c>
      <c r="C35" s="43" t="s">
        <v>141</v>
      </c>
      <c r="D35" s="51"/>
      <c r="E35" s="47" t="s">
        <v>142</v>
      </c>
      <c r="F35" s="48">
        <v>5.98</v>
      </c>
      <c r="G35" s="53">
        <v>4.63</v>
      </c>
      <c r="H35" s="48" t="s">
        <v>32</v>
      </c>
      <c r="I35" s="52" t="s">
        <v>32</v>
      </c>
      <c r="J35" s="52">
        <v>3.95</v>
      </c>
      <c r="K35" s="55">
        <v>4.9800000000000004</v>
      </c>
      <c r="L35" s="32">
        <f>SUM('Diferença Percentual'!C36-'Diferença Percentual'!B36)/'Diferença Percentual'!C36</f>
        <v>0.33946488294314381</v>
      </c>
      <c r="M35" s="33">
        <f t="shared" si="0"/>
        <v>3.95</v>
      </c>
    </row>
    <row r="36" spans="1:13">
      <c r="A36" s="16">
        <v>30</v>
      </c>
      <c r="B36" s="46" t="s">
        <v>131</v>
      </c>
      <c r="C36" s="43" t="s">
        <v>143</v>
      </c>
      <c r="D36" s="51"/>
      <c r="E36" s="47" t="s">
        <v>125</v>
      </c>
      <c r="F36" s="48">
        <v>3.35</v>
      </c>
      <c r="G36" s="53">
        <v>3.33</v>
      </c>
      <c r="H36" s="55">
        <v>2.59</v>
      </c>
      <c r="I36" s="52">
        <v>4.1900000000000004</v>
      </c>
      <c r="J36" s="52">
        <v>2.99</v>
      </c>
      <c r="K36" s="48">
        <v>3.99</v>
      </c>
      <c r="L36" s="32">
        <f>SUM('Diferença Percentual'!C37-'Diferença Percentual'!B37)/'Diferença Percentual'!C37</f>
        <v>0.38186157517899771</v>
      </c>
      <c r="M36" s="33">
        <f t="shared" si="0"/>
        <v>2.59</v>
      </c>
    </row>
    <row r="37" spans="1:13">
      <c r="A37" s="16">
        <v>31</v>
      </c>
      <c r="B37" s="46" t="s">
        <v>88</v>
      </c>
      <c r="C37" s="43" t="s">
        <v>82</v>
      </c>
      <c r="D37" s="51"/>
      <c r="E37" s="47" t="s">
        <v>144</v>
      </c>
      <c r="F37" s="48">
        <v>2.38</v>
      </c>
      <c r="G37" s="53">
        <v>2.37</v>
      </c>
      <c r="H37" s="55">
        <v>2.59</v>
      </c>
      <c r="I37" s="52">
        <v>2.79</v>
      </c>
      <c r="J37" s="52">
        <v>2.39</v>
      </c>
      <c r="K37" s="55">
        <v>2.39</v>
      </c>
      <c r="L37" s="32">
        <f>SUM('Diferença Percentual'!C38-'Diferença Percentual'!B38)/'Diferença Percentual'!C38</f>
        <v>0.15053763440860213</v>
      </c>
      <c r="M37" s="33">
        <f t="shared" si="0"/>
        <v>2.37</v>
      </c>
    </row>
    <row r="38" spans="1:13">
      <c r="A38" s="34">
        <v>32</v>
      </c>
      <c r="B38" s="46" t="s">
        <v>89</v>
      </c>
      <c r="C38" s="43" t="s">
        <v>79</v>
      </c>
      <c r="D38" s="51" t="s">
        <v>145</v>
      </c>
      <c r="E38" s="47" t="s">
        <v>122</v>
      </c>
      <c r="F38" s="48">
        <v>3.98</v>
      </c>
      <c r="G38" s="52" t="s">
        <v>32</v>
      </c>
      <c r="H38" s="55">
        <v>4.79</v>
      </c>
      <c r="I38" s="52" t="s">
        <v>32</v>
      </c>
      <c r="J38" s="52">
        <v>4.3899999999999997</v>
      </c>
      <c r="K38" s="48">
        <v>5.19</v>
      </c>
      <c r="L38" s="32">
        <f>SUM('Diferença Percentual'!C40-'Diferença Percentual'!B40)/'Diferença Percentual'!C40</f>
        <v>0.23314065510597309</v>
      </c>
      <c r="M38" s="33" t="e">
        <f>MIN(#REF!)</f>
        <v>#REF!</v>
      </c>
    </row>
    <row r="39" spans="1:13">
      <c r="A39" s="34">
        <v>33</v>
      </c>
      <c r="B39" s="46" t="s">
        <v>90</v>
      </c>
      <c r="C39" s="43" t="s">
        <v>78</v>
      </c>
      <c r="D39" s="51"/>
      <c r="E39" s="47" t="s">
        <v>146</v>
      </c>
      <c r="F39" s="48">
        <v>2.48</v>
      </c>
      <c r="G39" s="52">
        <v>2.4700000000000002</v>
      </c>
      <c r="H39" s="55">
        <v>2.59</v>
      </c>
      <c r="I39" s="52">
        <v>2.99</v>
      </c>
      <c r="J39" s="52">
        <v>2.4900000000000002</v>
      </c>
      <c r="K39" s="48">
        <v>2.4900000000000002</v>
      </c>
      <c r="L39" s="32">
        <f>(2.99-2.47)/2.99</f>
        <v>0.17391304347826086</v>
      </c>
      <c r="M39" s="33"/>
    </row>
    <row r="40" spans="1:13">
      <c r="A40" s="34">
        <v>34</v>
      </c>
      <c r="B40" s="46" t="s">
        <v>89</v>
      </c>
      <c r="C40" s="43" t="s">
        <v>74</v>
      </c>
      <c r="D40" s="51" t="s">
        <v>147</v>
      </c>
      <c r="E40" s="47" t="s">
        <v>148</v>
      </c>
      <c r="F40" s="48">
        <v>4.6900000000000004</v>
      </c>
      <c r="G40" s="52">
        <v>5.43</v>
      </c>
      <c r="H40" s="55">
        <v>5.39</v>
      </c>
      <c r="I40" s="52">
        <v>6.94</v>
      </c>
      <c r="J40" s="52">
        <v>5.69</v>
      </c>
      <c r="K40" s="48">
        <v>6.39</v>
      </c>
      <c r="L40" s="32">
        <f>(6.94-4.69)/6.94</f>
        <v>0.32420749279538902</v>
      </c>
      <c r="M40" s="33"/>
    </row>
    <row r="41" spans="1:13">
      <c r="A41" s="34">
        <v>35</v>
      </c>
      <c r="B41" s="46" t="s">
        <v>89</v>
      </c>
      <c r="C41" s="43" t="s">
        <v>73</v>
      </c>
      <c r="D41" s="51" t="s">
        <v>147</v>
      </c>
      <c r="E41" s="47" t="s">
        <v>149</v>
      </c>
      <c r="F41" s="48">
        <v>4.8899999999999997</v>
      </c>
      <c r="G41" s="52">
        <v>4.83</v>
      </c>
      <c r="H41" s="55">
        <v>5.39</v>
      </c>
      <c r="I41" s="52">
        <v>5.77</v>
      </c>
      <c r="J41" s="52">
        <v>4.59</v>
      </c>
      <c r="K41" s="48" t="s">
        <v>32</v>
      </c>
      <c r="L41" s="32">
        <f>(5.77-4.59)/5.77</f>
        <v>0.20450606585788558</v>
      </c>
      <c r="M41" s="33"/>
    </row>
    <row r="42" spans="1:13">
      <c r="A42" s="34">
        <v>36</v>
      </c>
      <c r="B42" s="46" t="s">
        <v>150</v>
      </c>
      <c r="C42" s="43" t="s">
        <v>151</v>
      </c>
      <c r="D42" s="51" t="s">
        <v>152</v>
      </c>
      <c r="E42" s="47" t="s">
        <v>153</v>
      </c>
      <c r="F42" s="48">
        <v>17.98</v>
      </c>
      <c r="G42" s="52" t="s">
        <v>32</v>
      </c>
      <c r="H42" s="55" t="s">
        <v>32</v>
      </c>
      <c r="I42" s="52" t="s">
        <v>32</v>
      </c>
      <c r="J42" s="52" t="s">
        <v>32</v>
      </c>
      <c r="K42" s="48" t="s">
        <v>32</v>
      </c>
      <c r="L42" s="59"/>
      <c r="M42" s="33"/>
    </row>
    <row r="43" spans="1:13">
      <c r="A43" s="34">
        <v>37</v>
      </c>
      <c r="B43" s="46" t="s">
        <v>154</v>
      </c>
      <c r="C43" s="43" t="s">
        <v>68</v>
      </c>
      <c r="D43" s="51" t="s">
        <v>155</v>
      </c>
      <c r="E43" s="47" t="s">
        <v>156</v>
      </c>
      <c r="F43" s="48">
        <v>6.98</v>
      </c>
      <c r="G43" s="52">
        <v>7.95</v>
      </c>
      <c r="H43" s="55">
        <v>7.49</v>
      </c>
      <c r="I43" s="52" t="s">
        <v>32</v>
      </c>
      <c r="J43" s="52">
        <v>8.49</v>
      </c>
      <c r="K43" s="48">
        <v>7.69</v>
      </c>
      <c r="L43" s="32">
        <f>(8.49-6.98)/8.49</f>
        <v>0.17785630153121315</v>
      </c>
      <c r="M43" s="33"/>
    </row>
    <row r="44" spans="1:13">
      <c r="A44" s="34">
        <v>38</v>
      </c>
      <c r="B44" s="46" t="s">
        <v>94</v>
      </c>
      <c r="C44" s="43" t="s">
        <v>67</v>
      </c>
      <c r="D44" s="51" t="s">
        <v>157</v>
      </c>
      <c r="E44" s="47" t="s">
        <v>158</v>
      </c>
      <c r="F44" s="48">
        <v>21.9</v>
      </c>
      <c r="G44" s="52">
        <v>22.67</v>
      </c>
      <c r="H44" s="55">
        <v>21.98</v>
      </c>
      <c r="I44" s="52" t="s">
        <v>32</v>
      </c>
      <c r="J44" s="52">
        <v>22.9</v>
      </c>
      <c r="K44" s="48">
        <v>24.49</v>
      </c>
      <c r="L44" s="32">
        <f>(24.49-21.9)/24.49</f>
        <v>0.10575745202123316</v>
      </c>
      <c r="M44" s="33"/>
    </row>
    <row r="45" spans="1:13">
      <c r="A45" s="34">
        <v>39</v>
      </c>
      <c r="B45" s="46" t="s">
        <v>98</v>
      </c>
      <c r="C45" s="43" t="s">
        <v>159</v>
      </c>
      <c r="D45" s="51" t="s">
        <v>160</v>
      </c>
      <c r="E45" s="47"/>
      <c r="F45" s="48">
        <v>3.49</v>
      </c>
      <c r="G45" s="52">
        <v>3.47</v>
      </c>
      <c r="H45" s="55">
        <v>4.1900000000000004</v>
      </c>
      <c r="I45" s="52">
        <v>3.59</v>
      </c>
      <c r="J45" s="52">
        <v>3.59</v>
      </c>
      <c r="K45" s="48">
        <v>3.69</v>
      </c>
      <c r="L45" s="32">
        <f>(4.19-3.59)/4.19</f>
        <v>0.14319809069212422</v>
      </c>
      <c r="M45" s="33"/>
    </row>
    <row r="46" spans="1:13">
      <c r="A46" s="34">
        <v>40</v>
      </c>
      <c r="B46" s="46" t="s">
        <v>161</v>
      </c>
      <c r="C46" s="43" t="s">
        <v>162</v>
      </c>
      <c r="D46" s="51"/>
      <c r="E46" s="47" t="s">
        <v>115</v>
      </c>
      <c r="F46" s="48">
        <v>1.49</v>
      </c>
      <c r="G46" s="52">
        <v>1.57</v>
      </c>
      <c r="H46" s="55">
        <v>1.49</v>
      </c>
      <c r="I46" s="52">
        <v>1.79</v>
      </c>
      <c r="J46" s="52">
        <v>1.49</v>
      </c>
      <c r="K46" s="48">
        <v>1.45</v>
      </c>
      <c r="L46" s="32">
        <f>(1.79-1.45)/1.79</f>
        <v>0.18994413407821234</v>
      </c>
      <c r="M46" s="33"/>
    </row>
    <row r="47" spans="1:13">
      <c r="A47" s="34">
        <v>41</v>
      </c>
      <c r="B47" s="46" t="s">
        <v>163</v>
      </c>
      <c r="C47" s="43" t="s">
        <v>34</v>
      </c>
      <c r="D47" s="51"/>
      <c r="E47" s="47" t="s">
        <v>127</v>
      </c>
      <c r="F47" s="48">
        <v>8.99</v>
      </c>
      <c r="G47" s="52">
        <v>8.57</v>
      </c>
      <c r="H47" s="55">
        <v>9.69</v>
      </c>
      <c r="I47" s="52">
        <v>8.99</v>
      </c>
      <c r="J47" s="52">
        <v>8.85</v>
      </c>
      <c r="K47" s="48">
        <v>9.49</v>
      </c>
      <c r="L47" s="32">
        <f>(9.69-8.57)/9.69</f>
        <v>0.11558307533539725</v>
      </c>
      <c r="M47" s="33"/>
    </row>
    <row r="48" spans="1:13">
      <c r="A48" s="34">
        <v>42</v>
      </c>
      <c r="B48" s="46" t="s">
        <v>39</v>
      </c>
      <c r="C48" s="43" t="s">
        <v>35</v>
      </c>
      <c r="D48" s="51"/>
      <c r="E48" s="47" t="s">
        <v>166</v>
      </c>
      <c r="F48" s="48">
        <v>3.29</v>
      </c>
      <c r="G48" s="52">
        <v>3.67</v>
      </c>
      <c r="H48" s="55">
        <v>3.25</v>
      </c>
      <c r="I48" s="52">
        <v>4.1900000000000004</v>
      </c>
      <c r="J48" s="52" t="s">
        <v>32</v>
      </c>
      <c r="K48" s="48">
        <v>3.39</v>
      </c>
      <c r="L48" s="32">
        <f>(4.19-3.25)/4.19</f>
        <v>0.22434367541766118</v>
      </c>
      <c r="M48" s="33"/>
    </row>
    <row r="49" spans="1:13">
      <c r="A49" s="34">
        <v>43</v>
      </c>
      <c r="B49" s="46" t="s">
        <v>40</v>
      </c>
      <c r="C49" s="43" t="s">
        <v>11</v>
      </c>
      <c r="D49" s="51"/>
      <c r="E49" s="47" t="s">
        <v>164</v>
      </c>
      <c r="F49" s="48">
        <v>24.79</v>
      </c>
      <c r="G49" s="52">
        <v>22.97</v>
      </c>
      <c r="H49" s="55">
        <v>23.98</v>
      </c>
      <c r="I49" s="52" t="s">
        <v>32</v>
      </c>
      <c r="J49" s="52">
        <v>21.99</v>
      </c>
      <c r="K49" s="48">
        <v>24.98</v>
      </c>
      <c r="L49" s="32">
        <f>(24.98-21.99)/24.98</f>
        <v>0.11969575660528431</v>
      </c>
      <c r="M49" s="33"/>
    </row>
    <row r="50" spans="1:13">
      <c r="A50" s="34">
        <v>44</v>
      </c>
      <c r="B50" s="46" t="s">
        <v>55</v>
      </c>
      <c r="C50" s="43" t="s">
        <v>165</v>
      </c>
      <c r="D50" s="51"/>
      <c r="E50" s="47" t="s">
        <v>127</v>
      </c>
      <c r="F50" s="48">
        <v>2.89</v>
      </c>
      <c r="G50" s="52" t="s">
        <v>32</v>
      </c>
      <c r="H50" s="55">
        <v>2.85</v>
      </c>
      <c r="I50" s="52">
        <v>2.59</v>
      </c>
      <c r="J50" s="52" t="s">
        <v>32</v>
      </c>
      <c r="K50" s="48">
        <v>2.79</v>
      </c>
      <c r="L50" s="32">
        <f>(2.89-3.79)/2.89</f>
        <v>-0.31141868512110721</v>
      </c>
      <c r="M50" s="33"/>
    </row>
    <row r="51" spans="1:13">
      <c r="A51" s="34">
        <v>45</v>
      </c>
      <c r="B51" s="46" t="s">
        <v>40</v>
      </c>
      <c r="C51" s="43" t="s">
        <v>41</v>
      </c>
      <c r="D51" s="51"/>
      <c r="E51" s="47" t="s">
        <v>166</v>
      </c>
      <c r="F51" s="48">
        <v>7.97</v>
      </c>
      <c r="G51" s="52" t="s">
        <v>32</v>
      </c>
      <c r="H51" s="55">
        <v>7.99</v>
      </c>
      <c r="I51" s="52">
        <v>7.99</v>
      </c>
      <c r="J51" s="52" t="s">
        <v>32</v>
      </c>
      <c r="K51" s="48">
        <v>8.2899999999999991</v>
      </c>
      <c r="L51" s="32">
        <f>(8.29-7.97)/8.29</f>
        <v>3.8600723763570495E-2</v>
      </c>
      <c r="M51" s="33"/>
    </row>
    <row r="52" spans="1:13">
      <c r="A52" s="34">
        <v>46</v>
      </c>
      <c r="B52" s="46" t="s">
        <v>32</v>
      </c>
      <c r="C52" s="43" t="s">
        <v>75</v>
      </c>
      <c r="D52" s="51"/>
      <c r="E52" s="47" t="s">
        <v>127</v>
      </c>
      <c r="F52" s="48">
        <v>6.75</v>
      </c>
      <c r="G52" s="52">
        <v>6.75</v>
      </c>
      <c r="H52" s="55">
        <v>7.59</v>
      </c>
      <c r="I52" s="52" t="s">
        <v>32</v>
      </c>
      <c r="J52" s="52">
        <v>6.79</v>
      </c>
      <c r="K52" s="48">
        <v>9.19</v>
      </c>
      <c r="L52" s="32">
        <f>(9.19-6.59)/9.19</f>
        <v>0.2829162132752992</v>
      </c>
      <c r="M52" s="33"/>
    </row>
    <row r="53" spans="1:13">
      <c r="A53" s="34">
        <v>47</v>
      </c>
      <c r="B53" s="46" t="s">
        <v>88</v>
      </c>
      <c r="C53" s="43" t="s">
        <v>72</v>
      </c>
      <c r="D53" s="51" t="s">
        <v>78</v>
      </c>
      <c r="E53" s="47" t="s">
        <v>127</v>
      </c>
      <c r="F53" s="48">
        <v>4.79</v>
      </c>
      <c r="G53" s="52" t="s">
        <v>32</v>
      </c>
      <c r="H53" s="55">
        <v>6.69</v>
      </c>
      <c r="I53" s="52" t="s">
        <v>32</v>
      </c>
      <c r="J53" s="52" t="s">
        <v>32</v>
      </c>
      <c r="K53" s="48">
        <v>5.69</v>
      </c>
      <c r="L53" s="32">
        <f>(6.69-4.79)/6.69</f>
        <v>0.28400597907324371</v>
      </c>
      <c r="M53" s="33"/>
    </row>
    <row r="54" spans="1:13" ht="17.25" customHeight="1">
      <c r="A54" s="34">
        <v>48</v>
      </c>
      <c r="B54" s="46" t="s">
        <v>99</v>
      </c>
      <c r="C54" s="43" t="s">
        <v>71</v>
      </c>
      <c r="D54" s="51"/>
      <c r="E54" s="47" t="s">
        <v>166</v>
      </c>
      <c r="F54" s="48">
        <v>2.29</v>
      </c>
      <c r="G54" s="52">
        <v>2.27</v>
      </c>
      <c r="H54" s="55">
        <v>2.95</v>
      </c>
      <c r="I54" s="52">
        <v>2.4900000000000002</v>
      </c>
      <c r="J54" s="52" t="s">
        <v>32</v>
      </c>
      <c r="K54" s="48">
        <v>2.29</v>
      </c>
      <c r="L54" s="32">
        <f>(2.95-2.27)/2.95</f>
        <v>0.23050847457627122</v>
      </c>
      <c r="M54" s="33"/>
    </row>
    <row r="55" spans="1:13" ht="16.5" customHeight="1">
      <c r="A55" s="34">
        <v>49</v>
      </c>
      <c r="B55" s="46" t="s">
        <v>167</v>
      </c>
      <c r="C55" s="43" t="s">
        <v>61</v>
      </c>
      <c r="D55" s="51"/>
      <c r="E55" s="47" t="s">
        <v>166</v>
      </c>
      <c r="F55" s="48">
        <v>3.49</v>
      </c>
      <c r="G55" s="52">
        <v>3.27</v>
      </c>
      <c r="H55" s="55">
        <v>3.09</v>
      </c>
      <c r="I55" s="52">
        <v>3.38</v>
      </c>
      <c r="J55" s="52">
        <v>3.49</v>
      </c>
      <c r="K55" s="48">
        <v>3.19</v>
      </c>
      <c r="L55" s="32">
        <f>(3.49-3.09)/3.49</f>
        <v>0.1146131805157594</v>
      </c>
      <c r="M55" s="33"/>
    </row>
    <row r="56" spans="1:13">
      <c r="A56" s="34">
        <v>50</v>
      </c>
      <c r="B56" s="46" t="s">
        <v>95</v>
      </c>
      <c r="C56" s="43" t="s">
        <v>168</v>
      </c>
      <c r="D56" s="51"/>
      <c r="E56" s="47" t="s">
        <v>169</v>
      </c>
      <c r="F56" s="48" t="s">
        <v>32</v>
      </c>
      <c r="G56" s="52" t="s">
        <v>32</v>
      </c>
      <c r="H56" s="55" t="s">
        <v>32</v>
      </c>
      <c r="I56" s="52" t="s">
        <v>32</v>
      </c>
      <c r="J56" s="52">
        <v>39.49</v>
      </c>
      <c r="K56" s="48">
        <v>42.9</v>
      </c>
      <c r="L56" s="32">
        <f>(42.9-39.49)/42.9</f>
        <v>7.9487179487179413E-2</v>
      </c>
      <c r="M56" s="33"/>
    </row>
    <row r="57" spans="1:13">
      <c r="A57" s="34">
        <v>51</v>
      </c>
      <c r="B57" s="46" t="s">
        <v>32</v>
      </c>
      <c r="C57" s="43" t="s">
        <v>170</v>
      </c>
      <c r="D57" s="51"/>
      <c r="E57" s="47" t="s">
        <v>166</v>
      </c>
      <c r="F57" s="48">
        <v>10.98</v>
      </c>
      <c r="G57" s="52">
        <v>7.95</v>
      </c>
      <c r="H57" s="55">
        <v>6.99</v>
      </c>
      <c r="I57" s="52">
        <v>6.49</v>
      </c>
      <c r="J57" s="52">
        <v>6.99</v>
      </c>
      <c r="K57" s="48">
        <v>7.99</v>
      </c>
      <c r="L57" s="32">
        <f>(10.98-6.49)/10.98</f>
        <v>0.40892531876138433</v>
      </c>
      <c r="M57" s="33"/>
    </row>
    <row r="58" spans="1:13">
      <c r="A58" s="34">
        <v>52</v>
      </c>
      <c r="B58" s="46" t="s">
        <v>32</v>
      </c>
      <c r="C58" s="43" t="s">
        <v>65</v>
      </c>
      <c r="D58" s="51"/>
      <c r="E58" s="47" t="s">
        <v>166</v>
      </c>
      <c r="F58" s="48">
        <v>35.9</v>
      </c>
      <c r="G58" s="52">
        <v>17.95</v>
      </c>
      <c r="H58" s="55">
        <v>16.79</v>
      </c>
      <c r="I58" s="52">
        <v>17.989999999999998</v>
      </c>
      <c r="J58" s="52">
        <v>13.99</v>
      </c>
      <c r="K58" s="48">
        <v>17.989999999999998</v>
      </c>
      <c r="L58" s="32">
        <f>(I58-F58)/I58</f>
        <v>-0.9955530850472486</v>
      </c>
      <c r="M58" s="33"/>
    </row>
    <row r="59" spans="1:13">
      <c r="A59" s="34">
        <v>53</v>
      </c>
      <c r="B59" s="46" t="s">
        <v>32</v>
      </c>
      <c r="C59" s="43" t="s">
        <v>64</v>
      </c>
      <c r="D59" s="51" t="s">
        <v>171</v>
      </c>
      <c r="E59" s="47" t="s">
        <v>166</v>
      </c>
      <c r="F59" s="48">
        <v>42.9</v>
      </c>
      <c r="G59" s="52">
        <v>42.85</v>
      </c>
      <c r="H59" s="55">
        <v>35.9</v>
      </c>
      <c r="I59" s="52">
        <v>39.99</v>
      </c>
      <c r="J59" s="52" t="s">
        <v>32</v>
      </c>
      <c r="K59" s="48" t="s">
        <v>32</v>
      </c>
      <c r="L59" s="32">
        <f>(I59-F59)/I59</f>
        <v>-7.2768192048011909E-2</v>
      </c>
      <c r="M59" s="33"/>
    </row>
    <row r="60" spans="1:13">
      <c r="A60" s="34">
        <v>54</v>
      </c>
      <c r="B60" s="46" t="s">
        <v>52</v>
      </c>
      <c r="C60" s="43" t="s">
        <v>13</v>
      </c>
      <c r="D60" s="51"/>
      <c r="E60" s="47" t="s">
        <v>172</v>
      </c>
      <c r="F60" s="48">
        <v>17.98</v>
      </c>
      <c r="G60" s="52">
        <v>17.95</v>
      </c>
      <c r="H60" s="55">
        <v>19.899999999999999</v>
      </c>
      <c r="I60" s="52">
        <v>17.989999999999998</v>
      </c>
      <c r="J60" s="52">
        <v>17.989999999999998</v>
      </c>
      <c r="K60" s="48">
        <v>19.39</v>
      </c>
      <c r="L60" s="32">
        <f>(H60-G60)/H60</f>
        <v>9.7989949748743685E-2</v>
      </c>
      <c r="M60" s="33"/>
    </row>
    <row r="61" spans="1:13">
      <c r="A61" s="34">
        <v>55</v>
      </c>
      <c r="B61" s="46" t="s">
        <v>52</v>
      </c>
      <c r="C61" s="43" t="s">
        <v>24</v>
      </c>
      <c r="D61" s="51"/>
      <c r="E61" s="47" t="s">
        <v>172</v>
      </c>
      <c r="F61" s="48">
        <v>21.89</v>
      </c>
      <c r="G61" s="52">
        <v>21.87</v>
      </c>
      <c r="H61" s="55">
        <v>20.98</v>
      </c>
      <c r="I61" s="52" t="s">
        <v>32</v>
      </c>
      <c r="J61" s="52">
        <v>21.9</v>
      </c>
      <c r="K61" s="48" t="s">
        <v>32</v>
      </c>
      <c r="L61" s="32">
        <f>(J61-F61)/J61</f>
        <v>4.5662100456611923E-4</v>
      </c>
      <c r="M61" s="33"/>
    </row>
    <row r="62" spans="1:13">
      <c r="A62" s="34">
        <v>56</v>
      </c>
      <c r="B62" s="46" t="s">
        <v>53</v>
      </c>
      <c r="C62" s="43" t="s">
        <v>173</v>
      </c>
      <c r="D62" s="51"/>
      <c r="E62" s="47" t="s">
        <v>174</v>
      </c>
      <c r="F62" s="48">
        <v>3.19</v>
      </c>
      <c r="G62" s="52">
        <v>3.17</v>
      </c>
      <c r="H62" s="55">
        <v>3.65</v>
      </c>
      <c r="I62" s="52">
        <v>1.99</v>
      </c>
      <c r="J62" s="52">
        <v>3.49</v>
      </c>
      <c r="K62" s="48">
        <v>2.79</v>
      </c>
      <c r="L62" s="32">
        <f>(G62-F62)/G62</f>
        <v>-6.309148264984233E-3</v>
      </c>
      <c r="M62" s="33"/>
    </row>
    <row r="63" spans="1:13">
      <c r="A63" s="34">
        <v>57</v>
      </c>
      <c r="B63" s="46" t="s">
        <v>175</v>
      </c>
      <c r="C63" s="43" t="s">
        <v>176</v>
      </c>
      <c r="D63" s="51"/>
      <c r="E63" s="47" t="s">
        <v>177</v>
      </c>
      <c r="F63" s="48">
        <v>12.98</v>
      </c>
      <c r="G63" s="52">
        <v>12.97</v>
      </c>
      <c r="H63" s="55">
        <v>13.49</v>
      </c>
      <c r="I63" s="52">
        <v>12.89</v>
      </c>
      <c r="J63" s="52">
        <v>14.49</v>
      </c>
      <c r="K63" s="48">
        <v>13.9</v>
      </c>
      <c r="L63" s="32">
        <f>(H63-F63)/H63</f>
        <v>3.7805782060785748E-2</v>
      </c>
      <c r="M63" s="33"/>
    </row>
    <row r="64" spans="1:13">
      <c r="A64" s="34">
        <v>58</v>
      </c>
      <c r="B64" s="46" t="s">
        <v>52</v>
      </c>
      <c r="C64" s="43" t="s">
        <v>12</v>
      </c>
      <c r="D64" s="51"/>
      <c r="E64" s="47" t="s">
        <v>174</v>
      </c>
      <c r="F64" s="48">
        <v>2.78</v>
      </c>
      <c r="G64" s="52">
        <v>2.77</v>
      </c>
      <c r="H64" s="55">
        <v>2.59</v>
      </c>
      <c r="I64" s="52">
        <v>3.09</v>
      </c>
      <c r="J64" s="52">
        <v>2.79</v>
      </c>
      <c r="K64" s="48">
        <v>2.69</v>
      </c>
      <c r="L64" s="32">
        <f>(I64-J64)/I64</f>
        <v>9.7087378640776642E-2</v>
      </c>
      <c r="M64" s="33"/>
    </row>
    <row r="65" spans="1:13">
      <c r="A65" s="34">
        <v>59</v>
      </c>
      <c r="B65" s="46" t="s">
        <v>93</v>
      </c>
      <c r="C65" s="43" t="s">
        <v>25</v>
      </c>
      <c r="D65" s="51"/>
      <c r="E65" s="47" t="s">
        <v>178</v>
      </c>
      <c r="F65" s="48" t="s">
        <v>32</v>
      </c>
      <c r="G65" s="52">
        <v>13.87</v>
      </c>
      <c r="H65" s="55">
        <v>15.39</v>
      </c>
      <c r="I65" s="52" t="s">
        <v>32</v>
      </c>
      <c r="J65" s="52">
        <v>15.49</v>
      </c>
      <c r="K65" s="48">
        <v>14.29</v>
      </c>
      <c r="L65" s="32">
        <f>(K65-G65)/K65</f>
        <v>2.9391182645206435E-2</v>
      </c>
      <c r="M65" s="33"/>
    </row>
    <row r="66" spans="1:13">
      <c r="A66" s="34">
        <v>60</v>
      </c>
      <c r="B66" s="46" t="s">
        <v>87</v>
      </c>
      <c r="C66" s="43" t="s">
        <v>83</v>
      </c>
      <c r="D66" s="51"/>
      <c r="E66" s="47" t="s">
        <v>179</v>
      </c>
      <c r="F66" s="48">
        <v>7.98</v>
      </c>
      <c r="G66" s="52" t="s">
        <v>32</v>
      </c>
      <c r="H66" s="55">
        <v>11.39</v>
      </c>
      <c r="I66" s="52">
        <v>10.34</v>
      </c>
      <c r="J66" s="52" t="s">
        <v>32</v>
      </c>
      <c r="K66" s="48" t="s">
        <v>32</v>
      </c>
      <c r="L66" s="32">
        <f>(I66-F66)/I66</f>
        <v>0.22823984526112182</v>
      </c>
      <c r="M66" s="33"/>
    </row>
    <row r="67" spans="1:13">
      <c r="A67" s="34">
        <v>61</v>
      </c>
      <c r="B67" s="46" t="s">
        <v>54</v>
      </c>
      <c r="C67" s="43" t="s">
        <v>26</v>
      </c>
      <c r="D67" s="51"/>
      <c r="E67" s="47" t="s">
        <v>180</v>
      </c>
      <c r="F67" s="48">
        <v>1.88</v>
      </c>
      <c r="G67" s="52">
        <v>1.87</v>
      </c>
      <c r="H67" s="55">
        <v>1.95</v>
      </c>
      <c r="I67" s="52">
        <v>1.79</v>
      </c>
      <c r="J67" s="52">
        <v>1.85</v>
      </c>
      <c r="K67" s="48">
        <v>1.89</v>
      </c>
      <c r="L67" s="32">
        <f>(K67-H67)/K67</f>
        <v>-3.1746031746031779E-2</v>
      </c>
      <c r="M67" s="33"/>
    </row>
    <row r="68" spans="1:13">
      <c r="A68" s="34">
        <v>62</v>
      </c>
      <c r="B68" s="46" t="s">
        <v>54</v>
      </c>
      <c r="C68" s="43" t="s">
        <v>45</v>
      </c>
      <c r="D68" s="51"/>
      <c r="E68" s="47" t="s">
        <v>101</v>
      </c>
      <c r="F68" s="48">
        <v>6.29</v>
      </c>
      <c r="G68" s="52">
        <v>7.87</v>
      </c>
      <c r="H68" s="55">
        <v>6.69</v>
      </c>
      <c r="I68" s="52">
        <v>7.99</v>
      </c>
      <c r="J68" s="52">
        <v>7.19</v>
      </c>
      <c r="K68" s="48">
        <v>7.45</v>
      </c>
      <c r="L68" s="32">
        <f>(H68-F68)/H68</f>
        <v>5.9790732436472399E-2</v>
      </c>
      <c r="M68" s="33"/>
    </row>
    <row r="69" spans="1:13">
      <c r="A69" s="34">
        <v>63</v>
      </c>
      <c r="B69" s="46" t="s">
        <v>181</v>
      </c>
      <c r="C69" s="43" t="s">
        <v>182</v>
      </c>
      <c r="D69" s="51" t="s">
        <v>183</v>
      </c>
      <c r="E69" s="47" t="s">
        <v>117</v>
      </c>
      <c r="F69" s="48">
        <v>6.49</v>
      </c>
      <c r="G69" s="52">
        <v>6.45</v>
      </c>
      <c r="H69" s="55" t="s">
        <v>32</v>
      </c>
      <c r="I69" s="52" t="s">
        <v>32</v>
      </c>
      <c r="J69" s="52" t="s">
        <v>32</v>
      </c>
      <c r="K69" s="48">
        <v>9.39</v>
      </c>
      <c r="L69" s="32">
        <f>(9.39-6.45)/9.39</f>
        <v>0.31309904153354634</v>
      </c>
      <c r="M69" s="33"/>
    </row>
    <row r="70" spans="1:13">
      <c r="A70" s="34">
        <v>64</v>
      </c>
      <c r="B70" s="46" t="s">
        <v>92</v>
      </c>
      <c r="C70" s="43" t="s">
        <v>76</v>
      </c>
      <c r="D70" s="51"/>
      <c r="E70" s="47" t="s">
        <v>180</v>
      </c>
      <c r="F70" s="48" t="s">
        <v>32</v>
      </c>
      <c r="G70" s="52" t="s">
        <v>32</v>
      </c>
      <c r="H70" s="55" t="s">
        <v>32</v>
      </c>
      <c r="I70" s="52" t="s">
        <v>32</v>
      </c>
      <c r="J70" s="52">
        <v>3.69</v>
      </c>
      <c r="K70" s="48">
        <v>5.49</v>
      </c>
      <c r="L70" s="32">
        <f>(5.49-3.69)/5.49</f>
        <v>0.32786885245901642</v>
      </c>
      <c r="M70" s="33"/>
    </row>
    <row r="71" spans="1:13">
      <c r="A71" s="34">
        <v>65</v>
      </c>
      <c r="B71" s="46" t="s">
        <v>184</v>
      </c>
      <c r="C71" s="43" t="s">
        <v>62</v>
      </c>
      <c r="D71" s="51"/>
      <c r="E71" s="47" t="s">
        <v>101</v>
      </c>
      <c r="F71" s="48">
        <v>5.29</v>
      </c>
      <c r="G71" s="52">
        <v>4.7300000000000004</v>
      </c>
      <c r="H71" s="55">
        <v>5.19</v>
      </c>
      <c r="I71" s="52">
        <v>5.69</v>
      </c>
      <c r="J71" s="52">
        <v>5.19</v>
      </c>
      <c r="K71" s="48">
        <v>5.59</v>
      </c>
      <c r="L71" s="32">
        <f>(H71-G71)/H71</f>
        <v>8.8631984585741799E-2</v>
      </c>
      <c r="M71" s="33"/>
    </row>
    <row r="72" spans="1:13">
      <c r="A72" s="34">
        <v>66</v>
      </c>
      <c r="B72" s="46" t="s">
        <v>185</v>
      </c>
      <c r="C72" s="43" t="s">
        <v>186</v>
      </c>
      <c r="D72" s="51"/>
      <c r="E72" s="47" t="s">
        <v>169</v>
      </c>
      <c r="F72" s="48">
        <v>7.99</v>
      </c>
      <c r="G72" s="52">
        <v>9.9700000000000006</v>
      </c>
      <c r="H72" s="55">
        <v>11.69</v>
      </c>
      <c r="I72" s="52">
        <v>9.49</v>
      </c>
      <c r="J72" s="52">
        <v>10.49</v>
      </c>
      <c r="K72" s="48">
        <v>10.79</v>
      </c>
      <c r="L72" s="32">
        <f>(H72-I72)/H72</f>
        <v>0.18819503849443964</v>
      </c>
      <c r="M72" s="33"/>
    </row>
    <row r="73" spans="1:13">
      <c r="A73" s="34">
        <v>67</v>
      </c>
      <c r="B73" s="46" t="s">
        <v>97</v>
      </c>
      <c r="C73" s="43" t="s">
        <v>84</v>
      </c>
      <c r="D73" s="51"/>
      <c r="E73" s="47" t="s">
        <v>187</v>
      </c>
      <c r="F73" s="48">
        <v>1.34</v>
      </c>
      <c r="G73" s="52" t="s">
        <v>32</v>
      </c>
      <c r="H73" s="55">
        <v>1.39</v>
      </c>
      <c r="I73" s="52" t="s">
        <v>32</v>
      </c>
      <c r="J73" s="52" t="s">
        <v>32</v>
      </c>
      <c r="K73" s="48">
        <v>1.49</v>
      </c>
      <c r="L73" s="32">
        <f>(H73-K73)/H73</f>
        <v>-7.1942446043165534E-2</v>
      </c>
      <c r="M73" s="33"/>
    </row>
    <row r="74" spans="1:13">
      <c r="A74" s="34">
        <v>68</v>
      </c>
      <c r="B74" s="46" t="s">
        <v>188</v>
      </c>
      <c r="C74" s="43" t="s">
        <v>189</v>
      </c>
      <c r="D74" s="51"/>
      <c r="E74" s="47" t="s">
        <v>190</v>
      </c>
      <c r="F74" s="48">
        <v>4.99</v>
      </c>
      <c r="G74" s="52">
        <v>4.93</v>
      </c>
      <c r="H74" s="55">
        <v>4.99</v>
      </c>
      <c r="I74" s="52" t="s">
        <v>32</v>
      </c>
      <c r="J74" s="52">
        <v>6.9</v>
      </c>
      <c r="K74" s="48">
        <v>8.49</v>
      </c>
      <c r="L74" s="32">
        <f>(K74-J74)/K74</f>
        <v>0.18727915194346287</v>
      </c>
      <c r="M74" s="33"/>
    </row>
    <row r="75" spans="1:13" ht="19.5">
      <c r="B75" s="60" t="s">
        <v>14</v>
      </c>
      <c r="C75" s="60"/>
      <c r="D75" s="60"/>
      <c r="E75" s="60"/>
      <c r="F75" s="60"/>
      <c r="M75" s="33" t="e">
        <f>MIN(#REF!)</f>
        <v>#REF!</v>
      </c>
    </row>
    <row r="76" spans="1:13" ht="17.25" customHeight="1">
      <c r="B76" s="38" t="s">
        <v>15</v>
      </c>
      <c r="C76" s="68" t="s">
        <v>16</v>
      </c>
      <c r="D76" s="68"/>
      <c r="E76" s="68"/>
    </row>
    <row r="77" spans="1:13" ht="15.75" customHeight="1">
      <c r="B77" s="38" t="s">
        <v>17</v>
      </c>
      <c r="C77" s="68" t="s">
        <v>18</v>
      </c>
      <c r="D77" s="68"/>
      <c r="E77" s="68"/>
    </row>
    <row r="78" spans="1:13">
      <c r="B78" s="38" t="s">
        <v>44</v>
      </c>
      <c r="C78" s="68" t="s">
        <v>19</v>
      </c>
      <c r="D78" s="68"/>
      <c r="E78" s="68"/>
    </row>
    <row r="79" spans="1:13">
      <c r="B79" s="38" t="s">
        <v>20</v>
      </c>
      <c r="C79" s="68" t="s">
        <v>21</v>
      </c>
      <c r="D79" s="68"/>
      <c r="E79" s="68"/>
    </row>
    <row r="80" spans="1:13">
      <c r="B80" s="38" t="s">
        <v>22</v>
      </c>
      <c r="C80" s="68" t="s">
        <v>23</v>
      </c>
      <c r="D80" s="68"/>
      <c r="E80" s="68"/>
    </row>
    <row r="81" spans="2:5">
      <c r="B81" s="38" t="s">
        <v>56</v>
      </c>
      <c r="C81" s="22" t="s">
        <v>58</v>
      </c>
      <c r="D81" s="22" t="s">
        <v>59</v>
      </c>
      <c r="E81" s="54"/>
    </row>
    <row r="82" spans="2:5">
      <c r="B82" s="36"/>
    </row>
    <row r="104" ht="15" customHeight="1"/>
    <row r="116" ht="15" customHeight="1"/>
  </sheetData>
  <sheetProtection selectLockedCells="1"/>
  <autoFilter ref="B6:L37">
    <filterColumn colId="8"/>
  </autoFilter>
  <mergeCells count="13">
    <mergeCell ref="C79:E79"/>
    <mergeCell ref="C80:E80"/>
    <mergeCell ref="C76:E76"/>
    <mergeCell ref="C77:E77"/>
    <mergeCell ref="C78:E78"/>
    <mergeCell ref="B75:F75"/>
    <mergeCell ref="B2:L2"/>
    <mergeCell ref="D4:D5"/>
    <mergeCell ref="B4:B5"/>
    <mergeCell ref="E4:E5"/>
    <mergeCell ref="C4:C5"/>
    <mergeCell ref="F4:K4"/>
    <mergeCell ref="L4:L5"/>
  </mergeCells>
  <pageMargins left="0.31496062992125984" right="0.31496062992125984" top="0.39370078740157483" bottom="0.39370078740157483" header="0.31496062992125984" footer="0.31496062992125984"/>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sheetPr codeName="Plan2"/>
  <dimension ref="A1:D67"/>
  <sheetViews>
    <sheetView workbookViewId="0">
      <selection activeCell="A2" sqref="A2"/>
    </sheetView>
  </sheetViews>
  <sheetFormatPr defaultRowHeight="15"/>
  <cols>
    <col min="1" max="1" width="4.7109375" style="2" customWidth="1"/>
    <col min="2" max="3" width="20.7109375" style="1" customWidth="1"/>
    <col min="4" max="4" width="4.7109375" style="1" customWidth="1"/>
    <col min="5" max="16384" width="9.140625" style="1"/>
  </cols>
  <sheetData>
    <row r="1" spans="1:4">
      <c r="A1" s="3"/>
      <c r="B1" s="4"/>
      <c r="C1" s="4"/>
      <c r="D1" s="4"/>
    </row>
    <row r="2" spans="1:4" ht="18" thickBot="1">
      <c r="A2" s="3"/>
      <c r="B2" s="15" t="s">
        <v>8</v>
      </c>
      <c r="C2" s="15" t="s">
        <v>9</v>
      </c>
      <c r="D2" s="4"/>
    </row>
    <row r="3" spans="1:4">
      <c r="A3" s="6">
        <v>1</v>
      </c>
      <c r="B3" s="9">
        <f>MIN('Levantamento de Preços'!F7:K7)</f>
        <v>2.37</v>
      </c>
      <c r="C3" s="10">
        <f>MAX('Levantamento de Preços'!F7:K7)</f>
        <v>2.99</v>
      </c>
      <c r="D3" s="7"/>
    </row>
    <row r="4" spans="1:4">
      <c r="A4" s="6">
        <v>2</v>
      </c>
      <c r="B4" s="11">
        <f>MIN('Levantamento de Preços'!F8:K8)</f>
        <v>5.59</v>
      </c>
      <c r="C4" s="12">
        <f>MAX('Levantamento de Preços'!F8:K8)</f>
        <v>5.99</v>
      </c>
      <c r="D4" s="7"/>
    </row>
    <row r="5" spans="1:4">
      <c r="A5" s="6">
        <v>3</v>
      </c>
      <c r="B5" s="11">
        <f>MIN('Levantamento de Preços'!F9:K9)</f>
        <v>4.1900000000000004</v>
      </c>
      <c r="C5" s="12">
        <f>MAX('Levantamento de Preços'!F9:K9)</f>
        <v>7.79</v>
      </c>
      <c r="D5" s="7"/>
    </row>
    <row r="6" spans="1:4">
      <c r="A6" s="6">
        <v>4</v>
      </c>
      <c r="B6" s="11" t="e">
        <f>MIN('Levantamento de Preços'!#REF!)</f>
        <v>#REF!</v>
      </c>
      <c r="C6" s="12" t="e">
        <f>MAX('Levantamento de Preços'!#REF!)</f>
        <v>#REF!</v>
      </c>
      <c r="D6" s="7"/>
    </row>
    <row r="7" spans="1:4">
      <c r="A7" s="6">
        <v>5</v>
      </c>
      <c r="B7" s="11">
        <f>MIN('Levantamento de Preços'!F10:K10)</f>
        <v>2.89</v>
      </c>
      <c r="C7" s="12">
        <f>MAX('Levantamento de Preços'!F10:K10)</f>
        <v>3.98</v>
      </c>
      <c r="D7" s="7"/>
    </row>
    <row r="8" spans="1:4">
      <c r="A8" s="6">
        <v>6</v>
      </c>
      <c r="B8" s="11">
        <f>MIN('Levantamento de Preços'!F11:K11)</f>
        <v>2.79</v>
      </c>
      <c r="C8" s="12">
        <f>MAX('Levantamento de Preços'!F11:K11)</f>
        <v>3.45</v>
      </c>
      <c r="D8" s="7"/>
    </row>
    <row r="9" spans="1:4">
      <c r="A9" s="6">
        <v>7</v>
      </c>
      <c r="B9" s="11">
        <f>MIN('Levantamento de Preços'!F12:K12)</f>
        <v>2.39</v>
      </c>
      <c r="C9" s="12">
        <f>MAX('Levantamento de Preços'!F12:K12)</f>
        <v>2.99</v>
      </c>
      <c r="D9" s="7"/>
    </row>
    <row r="10" spans="1:4">
      <c r="A10" s="6">
        <v>8</v>
      </c>
      <c r="B10" s="11">
        <f>MIN('Levantamento de Preços'!F13:K13)</f>
        <v>3.27</v>
      </c>
      <c r="C10" s="12">
        <f>MAX('Levantamento de Preços'!F13:K13)</f>
        <v>3.89</v>
      </c>
      <c r="D10" s="7"/>
    </row>
    <row r="11" spans="1:4">
      <c r="A11" s="6">
        <v>9</v>
      </c>
      <c r="B11" s="11" t="e">
        <f>MIN('Levantamento de Preços'!#REF!)</f>
        <v>#REF!</v>
      </c>
      <c r="C11" s="12" t="e">
        <f>MAX('Levantamento de Preços'!#REF!)</f>
        <v>#REF!</v>
      </c>
      <c r="D11" s="7"/>
    </row>
    <row r="12" spans="1:4">
      <c r="A12" s="6">
        <v>10</v>
      </c>
      <c r="B12" s="11">
        <f>MIN('Levantamento de Preços'!F14:K14)</f>
        <v>3.99</v>
      </c>
      <c r="C12" s="12">
        <f>MAX('Levantamento de Preços'!F14:K14)</f>
        <v>5.97</v>
      </c>
      <c r="D12" s="7"/>
    </row>
    <row r="13" spans="1:4">
      <c r="A13" s="6">
        <v>11</v>
      </c>
      <c r="B13" s="11">
        <f>MIN('Levantamento de Preços'!F15:K15)</f>
        <v>2.99</v>
      </c>
      <c r="C13" s="12">
        <f>MAX('Levantamento de Preços'!F15:K15)</f>
        <v>3.99</v>
      </c>
      <c r="D13" s="7"/>
    </row>
    <row r="14" spans="1:4">
      <c r="A14" s="6">
        <v>12</v>
      </c>
      <c r="B14" s="11">
        <f>MIN('Levantamento de Preços'!F16:K16)</f>
        <v>1.57</v>
      </c>
      <c r="C14" s="12">
        <f>MAX('Levantamento de Preços'!F16:K16)</f>
        <v>2.59</v>
      </c>
      <c r="D14" s="7"/>
    </row>
    <row r="15" spans="1:4">
      <c r="A15" s="6">
        <v>13</v>
      </c>
      <c r="B15" s="11">
        <f>MIN('Levantamento de Preços'!F17:K17)</f>
        <v>12.79</v>
      </c>
      <c r="C15" s="12">
        <f>MAX('Levantamento de Preços'!F17:K17)</f>
        <v>12.79</v>
      </c>
      <c r="D15" s="7"/>
    </row>
    <row r="16" spans="1:4">
      <c r="A16" s="6">
        <v>14</v>
      </c>
      <c r="B16" s="11">
        <f>MIN('Levantamento de Preços'!F18:K18)</f>
        <v>12.99</v>
      </c>
      <c r="C16" s="12">
        <f>MAX('Levantamento de Preços'!F18:K18)</f>
        <v>20.99</v>
      </c>
      <c r="D16" s="7"/>
    </row>
    <row r="17" spans="1:4">
      <c r="A17" s="6">
        <v>15</v>
      </c>
      <c r="B17" s="11">
        <f>MIN('Levantamento de Preços'!F19:K19)</f>
        <v>18.899999999999999</v>
      </c>
      <c r="C17" s="12">
        <f>MAX('Levantamento de Preços'!F19:K19)</f>
        <v>29.09</v>
      </c>
      <c r="D17" s="7"/>
    </row>
    <row r="18" spans="1:4">
      <c r="A18" s="6">
        <v>16</v>
      </c>
      <c r="B18" s="11">
        <f>MIN('Levantamento de Preços'!F20:K20)</f>
        <v>0.99</v>
      </c>
      <c r="C18" s="12">
        <f>MAX('Levantamento de Preços'!F20:K20)</f>
        <v>2.19</v>
      </c>
      <c r="D18" s="7"/>
    </row>
    <row r="19" spans="1:4">
      <c r="A19" s="6">
        <v>17</v>
      </c>
      <c r="B19" s="11">
        <f>MIN('Levantamento de Preços'!F21:K21)</f>
        <v>2.97</v>
      </c>
      <c r="C19" s="12">
        <f>MAX('Levantamento de Preços'!F21:K21)</f>
        <v>3.49</v>
      </c>
      <c r="D19" s="7"/>
    </row>
    <row r="20" spans="1:4">
      <c r="A20" s="6">
        <v>18</v>
      </c>
      <c r="B20" s="11" t="e">
        <f>MIN('Levantamento de Preços'!#REF!)</f>
        <v>#REF!</v>
      </c>
      <c r="C20" s="12" t="e">
        <f>MAX('Levantamento de Preços'!#REF!)</f>
        <v>#REF!</v>
      </c>
      <c r="D20" s="7"/>
    </row>
    <row r="21" spans="1:4">
      <c r="A21" s="6">
        <v>19</v>
      </c>
      <c r="B21" s="11">
        <f>MIN('Levantamento de Preços'!F22:K22)</f>
        <v>4.8899999999999997</v>
      </c>
      <c r="C21" s="12">
        <f>MAX('Levantamento de Preços'!F22:K22)</f>
        <v>4.99</v>
      </c>
      <c r="D21" s="7"/>
    </row>
    <row r="22" spans="1:4">
      <c r="A22" s="6">
        <v>20</v>
      </c>
      <c r="B22" s="11">
        <f>MIN('Levantamento de Preços'!F23:K23)</f>
        <v>4.3899999999999997</v>
      </c>
      <c r="C22" s="12">
        <f>MAX('Levantamento de Preços'!F23:K23)</f>
        <v>4.59</v>
      </c>
      <c r="D22" s="7"/>
    </row>
    <row r="23" spans="1:4">
      <c r="A23" s="6">
        <v>21</v>
      </c>
      <c r="B23" s="11">
        <f>MIN('Levantamento de Preços'!F24:K24)</f>
        <v>6.79</v>
      </c>
      <c r="C23" s="12">
        <f>MAX('Levantamento de Preços'!F24:K24)</f>
        <v>7.99</v>
      </c>
      <c r="D23" s="7"/>
    </row>
    <row r="24" spans="1:4">
      <c r="A24" s="6">
        <v>22</v>
      </c>
      <c r="B24" s="11">
        <f>MIN('Levantamento de Preços'!F25:K25)</f>
        <v>5.69</v>
      </c>
      <c r="C24" s="12">
        <f>MAX('Levantamento de Preços'!F25:K25)</f>
        <v>7.49</v>
      </c>
      <c r="D24" s="7"/>
    </row>
    <row r="25" spans="1:4">
      <c r="A25" s="6">
        <v>23</v>
      </c>
      <c r="B25" s="11" t="e">
        <f>MIN('Levantamento de Preços'!#REF!)</f>
        <v>#REF!</v>
      </c>
      <c r="C25" s="12" t="e">
        <f>MAX('Levantamento de Preços'!#REF!)</f>
        <v>#REF!</v>
      </c>
      <c r="D25" s="7"/>
    </row>
    <row r="26" spans="1:4">
      <c r="A26" s="6">
        <v>24</v>
      </c>
      <c r="B26" s="11">
        <f>MIN('Levantamento de Preços'!F26:K26)</f>
        <v>4.1500000000000004</v>
      </c>
      <c r="C26" s="12">
        <f>MAX('Levantamento de Preços'!F26:K26)</f>
        <v>5.49</v>
      </c>
      <c r="D26" s="7"/>
    </row>
    <row r="27" spans="1:4">
      <c r="A27" s="6">
        <v>25</v>
      </c>
      <c r="B27" s="11">
        <f>MIN('Levantamento de Preços'!F27:K27)</f>
        <v>7.19</v>
      </c>
      <c r="C27" s="12">
        <f>MAX('Levantamento de Preços'!F27:K27)</f>
        <v>8.49</v>
      </c>
      <c r="D27" s="7"/>
    </row>
    <row r="28" spans="1:4">
      <c r="A28" s="6">
        <v>26</v>
      </c>
      <c r="B28" s="11">
        <f>MIN('Levantamento de Preços'!F28:K28)</f>
        <v>0.97</v>
      </c>
      <c r="C28" s="12">
        <f>MAX('Levantamento de Preços'!F28:K28)</f>
        <v>0.99</v>
      </c>
      <c r="D28" s="7"/>
    </row>
    <row r="29" spans="1:4">
      <c r="A29" s="6">
        <v>27</v>
      </c>
      <c r="B29" s="11">
        <f>MIN('Levantamento de Preços'!F29:K29)</f>
        <v>6.87</v>
      </c>
      <c r="C29" s="12">
        <f>MAX('Levantamento de Preços'!F29:K29)</f>
        <v>7.49</v>
      </c>
      <c r="D29" s="7"/>
    </row>
    <row r="30" spans="1:4">
      <c r="A30" s="6">
        <v>28</v>
      </c>
      <c r="B30" s="11">
        <f>MIN('Levantamento de Preços'!F30:K30)</f>
        <v>8.69</v>
      </c>
      <c r="C30" s="12">
        <f>MAX('Levantamento de Preços'!F30:K30)</f>
        <v>11.69</v>
      </c>
      <c r="D30" s="7"/>
    </row>
    <row r="31" spans="1:4">
      <c r="A31" s="6">
        <v>29</v>
      </c>
      <c r="B31" s="11">
        <f>MIN('Levantamento de Preços'!F31:K31)</f>
        <v>11.99</v>
      </c>
      <c r="C31" s="12">
        <f>MAX('Levantamento de Preços'!F31:K31)</f>
        <v>15.99</v>
      </c>
      <c r="D31" s="7"/>
    </row>
    <row r="32" spans="1:4">
      <c r="A32" s="6">
        <v>30</v>
      </c>
      <c r="B32" s="11">
        <f>MIN('Levantamento de Preços'!F32:K32)</f>
        <v>0.89</v>
      </c>
      <c r="C32" s="12">
        <f>MAX('Levantamento de Preços'!F32:K32)</f>
        <v>1.0900000000000001</v>
      </c>
      <c r="D32" s="7"/>
    </row>
    <row r="33" spans="1:4">
      <c r="A33" s="6">
        <v>31</v>
      </c>
      <c r="B33" s="11">
        <f>MIN('Levantamento de Preços'!F33:K33)</f>
        <v>3.15</v>
      </c>
      <c r="C33" s="12">
        <f>MAX('Levantamento de Preços'!F33:K33)</f>
        <v>4.3899999999999997</v>
      </c>
      <c r="D33" s="7"/>
    </row>
    <row r="34" spans="1:4">
      <c r="A34" s="6">
        <v>32</v>
      </c>
      <c r="B34" s="11" t="e">
        <f>MIN('Levantamento de Preços'!#REF!)</f>
        <v>#REF!</v>
      </c>
      <c r="C34" s="12" t="e">
        <f>MAX('Levantamento de Preços'!#REF!)</f>
        <v>#REF!</v>
      </c>
      <c r="D34" s="7"/>
    </row>
    <row r="35" spans="1:4">
      <c r="A35" s="6">
        <v>33</v>
      </c>
      <c r="B35" s="11">
        <f>MIN('Levantamento de Preços'!F34:K34)</f>
        <v>2.79</v>
      </c>
      <c r="C35" s="12">
        <f>MAX('Levantamento de Preços'!F34:K34)</f>
        <v>3.59</v>
      </c>
      <c r="D35" s="7"/>
    </row>
    <row r="36" spans="1:4">
      <c r="A36" s="6">
        <v>34</v>
      </c>
      <c r="B36" s="11">
        <f>MIN('Levantamento de Preços'!F35:K35)</f>
        <v>3.95</v>
      </c>
      <c r="C36" s="12">
        <f>MAX('Levantamento de Preços'!F35:K35)</f>
        <v>5.98</v>
      </c>
      <c r="D36" s="7"/>
    </row>
    <row r="37" spans="1:4" ht="15.75" thickBot="1">
      <c r="A37" s="6">
        <v>35</v>
      </c>
      <c r="B37" s="13">
        <f>MIN('Levantamento de Preços'!F36:K36)</f>
        <v>2.59</v>
      </c>
      <c r="C37" s="14">
        <f>MAX('Levantamento de Preços'!F36:K36)</f>
        <v>4.1900000000000004</v>
      </c>
      <c r="D37" s="7"/>
    </row>
    <row r="38" spans="1:4">
      <c r="A38" s="6">
        <v>36</v>
      </c>
      <c r="B38" s="9">
        <f>MIN('Levantamento de Preços'!F37:K37)</f>
        <v>2.37</v>
      </c>
      <c r="C38" s="10">
        <f>MAX('Levantamento de Preços'!F37:K37)</f>
        <v>2.79</v>
      </c>
      <c r="D38" s="7"/>
    </row>
    <row r="39" spans="1:4">
      <c r="A39" s="6">
        <v>37</v>
      </c>
      <c r="B39" s="11" t="e">
        <f>MIN('Levantamento de Preços'!#REF!)</f>
        <v>#REF!</v>
      </c>
      <c r="C39" s="12" t="e">
        <f>MAX('Levantamento de Preços'!#REF!)</f>
        <v>#REF!</v>
      </c>
      <c r="D39" s="7"/>
    </row>
    <row r="40" spans="1:4">
      <c r="A40" s="6">
        <v>38</v>
      </c>
      <c r="B40" s="11">
        <f>MIN('Levantamento de Preços'!F38:K38)</f>
        <v>3.98</v>
      </c>
      <c r="C40" s="12">
        <f>MAX('Levantamento de Preços'!F38:K38)</f>
        <v>5.19</v>
      </c>
      <c r="D40" s="7"/>
    </row>
    <row r="41" spans="1:4">
      <c r="A41" s="6">
        <v>39</v>
      </c>
      <c r="B41" s="11" t="e">
        <f>MIN('Levantamento de Preços'!#REF!)</f>
        <v>#REF!</v>
      </c>
      <c r="C41" s="12" t="e">
        <f>MAX('Levantamento de Preços'!#REF!)</f>
        <v>#REF!</v>
      </c>
      <c r="D41" s="7"/>
    </row>
    <row r="42" spans="1:4">
      <c r="A42" s="6">
        <v>40</v>
      </c>
      <c r="B42" s="11" t="e">
        <f>MIN('Levantamento de Preços'!#REF!)</f>
        <v>#REF!</v>
      </c>
      <c r="C42" s="12" t="e">
        <f>MAX('Levantamento de Preços'!#REF!)</f>
        <v>#REF!</v>
      </c>
      <c r="D42" s="7"/>
    </row>
    <row r="43" spans="1:4">
      <c r="A43" s="6">
        <v>41</v>
      </c>
      <c r="B43" s="11" t="e">
        <f>MIN('Levantamento de Preços'!#REF!)</f>
        <v>#REF!</v>
      </c>
      <c r="C43" s="12" t="e">
        <f>MAX('Levantamento de Preços'!#REF!)</f>
        <v>#REF!</v>
      </c>
      <c r="D43" s="7"/>
    </row>
    <row r="44" spans="1:4">
      <c r="A44" s="6">
        <v>42</v>
      </c>
      <c r="B44" s="11" t="e">
        <f>MIN('Levantamento de Preços'!#REF!)</f>
        <v>#REF!</v>
      </c>
      <c r="C44" s="12" t="e">
        <f>MAX('Levantamento de Preços'!#REF!)</f>
        <v>#REF!</v>
      </c>
      <c r="D44" s="7"/>
    </row>
    <row r="45" spans="1:4">
      <c r="A45" s="6">
        <v>43</v>
      </c>
      <c r="B45" s="11" t="e">
        <f>MIN('Levantamento de Preços'!#REF!)</f>
        <v>#REF!</v>
      </c>
      <c r="C45" s="12" t="e">
        <f>MAX('Levantamento de Preços'!#REF!)</f>
        <v>#REF!</v>
      </c>
      <c r="D45" s="7"/>
    </row>
    <row r="46" spans="1:4">
      <c r="A46" s="6">
        <v>44</v>
      </c>
      <c r="B46" s="11" t="e">
        <f>MIN('Levantamento de Preços'!#REF!)</f>
        <v>#REF!</v>
      </c>
      <c r="C46" s="12" t="e">
        <f>MAX('Levantamento de Preços'!#REF!)</f>
        <v>#REF!</v>
      </c>
      <c r="D46" s="7"/>
    </row>
    <row r="47" spans="1:4">
      <c r="A47" s="6">
        <v>45</v>
      </c>
      <c r="B47" s="11" t="e">
        <f>MIN('Levantamento de Preços'!#REF!)</f>
        <v>#REF!</v>
      </c>
      <c r="C47" s="12" t="e">
        <f>MAX('Levantamento de Preços'!#REF!)</f>
        <v>#REF!</v>
      </c>
      <c r="D47" s="7"/>
    </row>
    <row r="48" spans="1:4">
      <c r="A48" s="6">
        <v>46</v>
      </c>
      <c r="B48" s="11" t="e">
        <f>MIN('Levantamento de Preços'!#REF!)</f>
        <v>#REF!</v>
      </c>
      <c r="C48" s="12" t="e">
        <f>MAX('Levantamento de Preços'!#REF!)</f>
        <v>#REF!</v>
      </c>
      <c r="D48" s="7"/>
    </row>
    <row r="49" spans="1:4">
      <c r="A49" s="6">
        <v>47</v>
      </c>
      <c r="B49" s="11" t="e">
        <f>MIN('Levantamento de Preços'!#REF!)</f>
        <v>#REF!</v>
      </c>
      <c r="C49" s="12" t="e">
        <f>MAX('Levantamento de Preços'!#REF!)</f>
        <v>#REF!</v>
      </c>
      <c r="D49" s="7"/>
    </row>
    <row r="50" spans="1:4">
      <c r="A50" s="6">
        <v>48</v>
      </c>
      <c r="B50" s="11" t="e">
        <f>MIN('Levantamento de Preços'!#REF!)</f>
        <v>#REF!</v>
      </c>
      <c r="C50" s="12" t="e">
        <f>MAX('Levantamento de Preços'!#REF!)</f>
        <v>#REF!</v>
      </c>
      <c r="D50" s="7"/>
    </row>
    <row r="51" spans="1:4">
      <c r="A51" s="6">
        <v>49</v>
      </c>
      <c r="B51" s="11" t="e">
        <f>MIN('Levantamento de Preços'!#REF!)</f>
        <v>#REF!</v>
      </c>
      <c r="C51" s="12" t="e">
        <f>MAX('Levantamento de Preços'!#REF!)</f>
        <v>#REF!</v>
      </c>
      <c r="D51" s="7"/>
    </row>
    <row r="52" spans="1:4">
      <c r="A52" s="6">
        <v>50</v>
      </c>
      <c r="B52" s="11" t="e">
        <f>MIN('Levantamento de Preços'!#REF!)</f>
        <v>#REF!</v>
      </c>
      <c r="C52" s="12" t="e">
        <f>MAX('Levantamento de Preços'!#REF!)</f>
        <v>#REF!</v>
      </c>
      <c r="D52" s="7"/>
    </row>
    <row r="53" spans="1:4">
      <c r="A53" s="6">
        <v>51</v>
      </c>
      <c r="B53" s="11" t="e">
        <f>MIN('Levantamento de Preços'!#REF!)</f>
        <v>#REF!</v>
      </c>
      <c r="C53" s="12" t="e">
        <f>MAX('Levantamento de Preços'!#REF!)</f>
        <v>#REF!</v>
      </c>
      <c r="D53" s="7"/>
    </row>
    <row r="54" spans="1:4">
      <c r="A54" s="6">
        <v>52</v>
      </c>
      <c r="B54" s="11" t="e">
        <f>MIN('Levantamento de Preços'!#REF!)</f>
        <v>#REF!</v>
      </c>
      <c r="C54" s="12" t="e">
        <f>MAX('Levantamento de Preços'!#REF!)</f>
        <v>#REF!</v>
      </c>
      <c r="D54" s="7"/>
    </row>
    <row r="55" spans="1:4">
      <c r="A55" s="6">
        <v>53</v>
      </c>
      <c r="B55" s="11" t="e">
        <f>MIN('Levantamento de Preços'!#REF!)</f>
        <v>#REF!</v>
      </c>
      <c r="C55" s="12" t="e">
        <f>MAX('Levantamento de Preços'!#REF!)</f>
        <v>#REF!</v>
      </c>
      <c r="D55" s="7"/>
    </row>
    <row r="56" spans="1:4">
      <c r="A56" s="6">
        <v>54</v>
      </c>
      <c r="B56" s="11" t="e">
        <f>MIN('Levantamento de Preços'!#REF!)</f>
        <v>#REF!</v>
      </c>
      <c r="C56" s="12" t="e">
        <f>MAX('Levantamento de Preços'!#REF!)</f>
        <v>#REF!</v>
      </c>
      <c r="D56" s="7"/>
    </row>
    <row r="57" spans="1:4">
      <c r="A57" s="6">
        <v>55</v>
      </c>
      <c r="B57" s="11" t="e">
        <f>MIN('Levantamento de Preços'!#REF!)</f>
        <v>#REF!</v>
      </c>
      <c r="C57" s="12" t="e">
        <f>MAX('Levantamento de Preços'!#REF!)</f>
        <v>#REF!</v>
      </c>
      <c r="D57" s="7"/>
    </row>
    <row r="58" spans="1:4">
      <c r="A58" s="6">
        <v>56</v>
      </c>
      <c r="B58" s="11" t="e">
        <f>MIN('Levantamento de Preços'!#REF!)</f>
        <v>#REF!</v>
      </c>
      <c r="C58" s="12" t="e">
        <f>MAX('Levantamento de Preços'!#REF!)</f>
        <v>#REF!</v>
      </c>
      <c r="D58" s="7"/>
    </row>
    <row r="59" spans="1:4">
      <c r="A59" s="6">
        <v>57</v>
      </c>
      <c r="B59" s="11" t="e">
        <f>MIN('Levantamento de Preços'!#REF!)</f>
        <v>#REF!</v>
      </c>
      <c r="C59" s="12" t="e">
        <f>MAX('Levantamento de Preços'!#REF!)</f>
        <v>#REF!</v>
      </c>
      <c r="D59" s="7"/>
    </row>
    <row r="60" spans="1:4">
      <c r="A60" s="6">
        <v>58</v>
      </c>
      <c r="B60" s="11" t="e">
        <f>MIN('Levantamento de Preços'!#REF!)</f>
        <v>#REF!</v>
      </c>
      <c r="C60" s="12" t="e">
        <f>MAX('Levantamento de Preços'!#REF!)</f>
        <v>#REF!</v>
      </c>
      <c r="D60" s="7"/>
    </row>
    <row r="61" spans="1:4">
      <c r="A61" s="6">
        <v>59</v>
      </c>
      <c r="B61" s="11" t="e">
        <f>MIN('Levantamento de Preços'!#REF!)</f>
        <v>#REF!</v>
      </c>
      <c r="C61" s="12" t="e">
        <f>MAX('Levantamento de Preços'!#REF!)</f>
        <v>#REF!</v>
      </c>
      <c r="D61" s="7"/>
    </row>
    <row r="62" spans="1:4">
      <c r="A62" s="6">
        <v>60</v>
      </c>
      <c r="B62" s="11" t="e">
        <f>MIN('Levantamento de Preços'!#REF!)</f>
        <v>#REF!</v>
      </c>
      <c r="C62" s="12" t="e">
        <f>MAX('Levantamento de Preços'!#REF!)</f>
        <v>#REF!</v>
      </c>
      <c r="D62" s="7"/>
    </row>
    <row r="63" spans="1:4">
      <c r="A63" s="6">
        <v>61</v>
      </c>
      <c r="B63" s="11" t="e">
        <f>MIN('Levantamento de Preços'!#REF!)</f>
        <v>#REF!</v>
      </c>
      <c r="C63" s="12" t="e">
        <f>MAX('Levantamento de Preços'!#REF!)</f>
        <v>#REF!</v>
      </c>
      <c r="D63" s="7"/>
    </row>
    <row r="64" spans="1:4">
      <c r="A64" s="6">
        <v>62</v>
      </c>
      <c r="B64" s="11" t="e">
        <f>MIN('Levantamento de Preços'!#REF!)</f>
        <v>#REF!</v>
      </c>
      <c r="C64" s="12" t="e">
        <f>MAX('Levantamento de Preços'!#REF!)</f>
        <v>#REF!</v>
      </c>
      <c r="D64" s="7"/>
    </row>
    <row r="65" spans="1:4">
      <c r="A65" s="6">
        <v>63</v>
      </c>
      <c r="B65" s="11" t="e">
        <f>MIN('Levantamento de Preços'!#REF!)</f>
        <v>#REF!</v>
      </c>
      <c r="C65" s="12" t="e">
        <f>MAX('Levantamento de Preços'!#REF!)</f>
        <v>#REF!</v>
      </c>
      <c r="D65" s="7"/>
    </row>
    <row r="66" spans="1:4" ht="15.75" thickBot="1">
      <c r="A66" s="6">
        <v>64</v>
      </c>
      <c r="B66" s="13" t="e">
        <f>MIN('Levantamento de Preços'!#REF!)</f>
        <v>#REF!</v>
      </c>
      <c r="C66" s="14" t="e">
        <f>MAX('Levantamento de Preços'!#REF!)</f>
        <v>#REF!</v>
      </c>
      <c r="D66" s="7"/>
    </row>
    <row r="67" spans="1:4">
      <c r="A67" s="3"/>
      <c r="B67" s="8"/>
      <c r="C67" s="8"/>
      <c r="D67" s="4"/>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2</vt:i4>
      </vt:variant>
      <vt:variant>
        <vt:lpstr>Gráficos</vt:lpstr>
      </vt:variant>
      <vt:variant>
        <vt:i4>3</vt:i4>
      </vt:variant>
      <vt:variant>
        <vt:lpstr>Intervalos nomeados</vt:lpstr>
      </vt:variant>
      <vt:variant>
        <vt:i4>1</vt:i4>
      </vt:variant>
    </vt:vector>
  </HeadingPairs>
  <TitlesOfParts>
    <vt:vector size="6" baseType="lpstr">
      <vt:lpstr>Levantamento de Preços</vt:lpstr>
      <vt:lpstr>Diferença Percentual</vt:lpstr>
      <vt:lpstr>Gráf1</vt:lpstr>
      <vt:lpstr>Gráf3</vt:lpstr>
      <vt:lpstr>Gráf2</vt:lpstr>
      <vt:lpstr>'Levantamento de Preços'!Area_de_impressao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Atendente PROCON</dc:creator>
  <cp:lastModifiedBy>alan.goncalves</cp:lastModifiedBy>
  <cp:lastPrinted>2021-05-12T20:09:09Z</cp:lastPrinted>
  <dcterms:created xsi:type="dcterms:W3CDTF">2019-03-28T11:50:10Z</dcterms:created>
  <dcterms:modified xsi:type="dcterms:W3CDTF">2021-05-14T18:25:51Z</dcterms:modified>
</cp:coreProperties>
</file>