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640" windowHeight="9720"/>
  </bookViews>
  <sheets>
    <sheet name="Planilha1" sheetId="1" r:id="rId1"/>
    <sheet name="Cálculo Percentual" sheetId="2" r:id="rId2"/>
  </sheets>
  <calcPr calcId="125725"/>
</workbook>
</file>

<file path=xl/calcChain.xml><?xml version="1.0" encoding="utf-8"?>
<calcChain xmlns="http://schemas.openxmlformats.org/spreadsheetml/2006/main">
  <c r="P23" i="1"/>
  <c r="P31" s="1"/>
  <c r="O23"/>
  <c r="K31" s="1"/>
  <c r="N23"/>
  <c r="F31" s="1"/>
  <c r="M23"/>
  <c r="O31" s="1"/>
  <c r="L23"/>
  <c r="J31" s="1"/>
  <c r="K23"/>
  <c r="E31" s="1"/>
  <c r="C17" i="2"/>
  <c r="P22" i="1" s="1"/>
  <c r="P30" s="1"/>
  <c r="C16" i="2"/>
  <c r="O22" i="1" s="1"/>
  <c r="K30" s="1"/>
  <c r="C15" i="2"/>
  <c r="N22" i="1" s="1"/>
  <c r="F30" s="1"/>
  <c r="C14" i="2"/>
  <c r="M22" i="1" s="1"/>
  <c r="O30" s="1"/>
  <c r="C13" i="2"/>
  <c r="L22" i="1" s="1"/>
  <c r="J30" s="1"/>
  <c r="C12" i="2"/>
  <c r="K22" i="1" s="1"/>
  <c r="E30" s="1"/>
  <c r="B17" i="2"/>
  <c r="P21" i="1" s="1"/>
  <c r="P29" s="1"/>
  <c r="B16" i="2"/>
  <c r="O21" i="1" s="1"/>
  <c r="K29" s="1"/>
  <c r="B15" i="2"/>
  <c r="N21" i="1" s="1"/>
  <c r="F29" s="1"/>
  <c r="B14" i="2"/>
  <c r="M21" i="1" s="1"/>
  <c r="O29" s="1"/>
  <c r="B13" i="2"/>
  <c r="L21" i="1" s="1"/>
  <c r="J29" s="1"/>
  <c r="B12" i="2"/>
  <c r="K21" i="1" s="1"/>
  <c r="E29" s="1"/>
  <c r="D23"/>
  <c r="L31" s="1"/>
  <c r="E23"/>
  <c r="C31" s="1"/>
  <c r="F23"/>
  <c r="H31" s="1"/>
  <c r="G23"/>
  <c r="M31" s="1"/>
  <c r="H23"/>
  <c r="D31" s="1"/>
  <c r="I23"/>
  <c r="I31" s="1"/>
  <c r="J23"/>
  <c r="N31" s="1"/>
  <c r="C23"/>
  <c r="G31" s="1"/>
  <c r="B23"/>
  <c r="B31" s="1"/>
  <c r="E32" l="1"/>
  <c r="J32"/>
  <c r="F32"/>
  <c r="P32"/>
  <c r="O32"/>
  <c r="K32"/>
  <c r="N20"/>
  <c r="O20"/>
  <c r="M20"/>
  <c r="P20"/>
  <c r="L20"/>
  <c r="K20"/>
  <c r="B11" i="2"/>
  <c r="J21" i="1" s="1"/>
  <c r="N29" s="1"/>
  <c r="B10" i="2"/>
  <c r="I21" i="1" s="1"/>
  <c r="I29" s="1"/>
  <c r="B9" i="2"/>
  <c r="H21" i="1" s="1"/>
  <c r="D29" s="1"/>
  <c r="B8" i="2"/>
  <c r="G21" i="1" s="1"/>
  <c r="M29" s="1"/>
  <c r="B7" i="2"/>
  <c r="F21" i="1" s="1"/>
  <c r="H29" s="1"/>
  <c r="B6" i="2"/>
  <c r="E21" i="1" s="1"/>
  <c r="C29" s="1"/>
  <c r="B5" i="2"/>
  <c r="D21" i="1" s="1"/>
  <c r="L29" s="1"/>
  <c r="C11" i="2"/>
  <c r="J22" i="1" s="1"/>
  <c r="N30" s="1"/>
  <c r="C10" i="2"/>
  <c r="I22" i="1" s="1"/>
  <c r="I30" s="1"/>
  <c r="C9" i="2"/>
  <c r="H22" i="1" s="1"/>
  <c r="D30" s="1"/>
  <c r="C8" i="2"/>
  <c r="G22" i="1" s="1"/>
  <c r="M30" s="1"/>
  <c r="C7" i="2"/>
  <c r="F22" i="1" s="1"/>
  <c r="H30" s="1"/>
  <c r="C6" i="2"/>
  <c r="E22" i="1" s="1"/>
  <c r="C30" s="1"/>
  <c r="C5" i="2"/>
  <c r="D22" i="1" s="1"/>
  <c r="L30" s="1"/>
  <c r="C4" i="2"/>
  <c r="C22" i="1" s="1"/>
  <c r="G30" s="1"/>
  <c r="B4" i="2"/>
  <c r="C21" i="1" s="1"/>
  <c r="G29" s="1"/>
  <c r="C3" i="2"/>
  <c r="B22" i="1" s="1"/>
  <c r="B30" s="1"/>
  <c r="B3" i="2"/>
  <c r="B21" i="1" s="1"/>
  <c r="B29" s="1"/>
  <c r="M32" l="1"/>
  <c r="I32"/>
  <c r="C32"/>
  <c r="G32"/>
  <c r="L32"/>
  <c r="H32"/>
  <c r="D32"/>
  <c r="N32"/>
  <c r="B32"/>
  <c r="D20"/>
  <c r="F20"/>
  <c r="H20"/>
  <c r="J20"/>
  <c r="I20"/>
  <c r="B20"/>
  <c r="C20"/>
  <c r="E20"/>
  <c r="G20"/>
</calcChain>
</file>

<file path=xl/sharedStrings.xml><?xml version="1.0" encoding="utf-8"?>
<sst xmlns="http://schemas.openxmlformats.org/spreadsheetml/2006/main" count="199" uniqueCount="131">
  <si>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</si>
  <si>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</si>
  <si>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</si>
  <si>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</si>
  <si>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</si>
  <si>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</si>
  <si>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</si>
  <si>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</si>
  <si>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</si>
  <si>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</si>
  <si>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</si>
  <si>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</si>
  <si>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</si>
  <si>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</si>
  <si>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</si>
  <si>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</si>
  <si>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</si>
  <si>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</si>
  <si>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</si>
  <si>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</si>
  <si>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</si>
  <si>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</si>
  <si>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</si>
  <si>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</si>
  <si>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</si>
  <si>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</si>
  <si>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</si>
  <si>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</si>
  <si>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</si>
  <si>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</si>
  <si>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</si>
  <si>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</si>
  <si>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</si>
  <si>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</si>
  <si>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</si>
  <si>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</si>
  <si>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</si>
  <si>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</si>
  <si>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</si>
  <si>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</si>
  <si>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</si>
  <si>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</si>
  <si>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</si>
  <si>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</si>
  <si>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</si>
  <si>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</si>
  <si>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</si>
  <si>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</si>
  <si>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</si>
  <si>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</si>
  <si>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</si>
  <si>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</si>
  <si>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</si>
  <si>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</si>
  <si>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</si>
  <si>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</si>
  <si>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</si>
  <si>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</si>
  <si>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</si>
  <si>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</si>
  <si>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</si>
  <si>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</si>
  <si>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</si>
  <si>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</si>
  <si>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</si>
  <si>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</si>
  <si>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</si>
  <si>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</si>
  <si>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</si>
  <si>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</si>
  <si>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</si>
  <si>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</si>
  <si>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</si>
  <si>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</si>
  <si>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</si>
  <si>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</si>
  <si>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</si>
  <si>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</si>
  <si>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</si>
  <si>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</si>
  <si>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</si>
  <si>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</si>
  <si>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</si>
  <si>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</si>
  <si>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</si>
  <si>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</si>
  <si>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</si>
  <si>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</si>
  <si>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</si>
  <si>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</si>
  <si>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</si>
  <si>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</si>
  <si>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</si>
  <si>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</si>
  <si>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</si>
  <si>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</si>
  <si>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</si>
  <si>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</si>
  <si>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</si>
  <si>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</si>
  <si>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</si>
  <si>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</si>
  <si>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</si>
  <si>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</si>
  <si>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</si>
  <si>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</si>
  <si>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</si>
  <si>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</si>
  <si>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</si>
  <si>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</si>
  <si>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</si>
  <si>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</si>
  <si>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</si>
  <si>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</si>
  <si>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</si>
  <si>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</si>
  <si>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</si>
  <si>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</si>
  <si>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</si>
  <si>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</si>
  <si>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</si>
  <si>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</si>
  <si>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</si>
  <si>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t>x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</si>
  <si>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</si>
  <si>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</si>
  <si>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</si>
  <si>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</si>
  <si>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</si>
  <si>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PESQUISA DE PREÇOS DOS COMBUSTÍVEIS (OUTUBRO/2021)</t>
  </si>
  <si>
    <t>A presente pesquisa foi realizada no dia 21 de outubro de 2021,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</si>
</sst>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24</xdr:row>
      <xdr:rowOff>1106323</xdr:rowOff>
    </xdr:from>
    <xdr:to>
      <xdr:col>0</xdr:col>
      <xdr:colOff>2104394</xdr:colOff>
      <xdr:row>26</xdr:row>
      <xdr:rowOff>409357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tabSelected="1" topLeftCell="C1" zoomScale="70" zoomScaleNormal="70" workbookViewId="0">
      <selection activeCell="N6" sqref="N6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129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130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5.399</v>
      </c>
      <c r="C5" s="44">
        <v>5.399</v>
      </c>
      <c r="D5" s="45">
        <v>5.399</v>
      </c>
      <c r="E5" s="43" t="s">
        <v>123</v>
      </c>
      <c r="F5" s="44" t="s">
        <v>123</v>
      </c>
      <c r="G5" s="45" t="s">
        <v>123</v>
      </c>
      <c r="H5" s="43">
        <v>4.7190000000000003</v>
      </c>
      <c r="I5" s="44">
        <v>4.7190000000000003</v>
      </c>
      <c r="J5" s="45">
        <v>4.7190000000000003</v>
      </c>
      <c r="K5" s="43">
        <v>5.9989999999999997</v>
      </c>
      <c r="L5" s="44">
        <v>5.9989999999999997</v>
      </c>
      <c r="M5" s="45">
        <v>5.9989999999999997</v>
      </c>
      <c r="N5" s="43">
        <v>6.1989999999999998</v>
      </c>
      <c r="O5" s="44">
        <v>6.1989999999999998</v>
      </c>
      <c r="P5" s="45">
        <v>6.1989999999999998</v>
      </c>
    </row>
    <row r="6" spans="1:16" s="100" customFormat="1" ht="19.5">
      <c r="A6" s="96" t="s">
        <v>115</v>
      </c>
      <c r="B6" s="97">
        <v>5.4989999999999997</v>
      </c>
      <c r="C6" s="98">
        <v>5.4989999999999997</v>
      </c>
      <c r="D6" s="99">
        <v>5.4989999999999997</v>
      </c>
      <c r="E6" s="97" t="s">
        <v>123</v>
      </c>
      <c r="F6" s="98" t="s">
        <v>123</v>
      </c>
      <c r="G6" s="99" t="s">
        <v>123</v>
      </c>
      <c r="H6" s="97">
        <v>4.8490000000000002</v>
      </c>
      <c r="I6" s="98">
        <v>4.8490000000000002</v>
      </c>
      <c r="J6" s="99">
        <v>4.8490000000000002</v>
      </c>
      <c r="K6" s="97">
        <v>6.149</v>
      </c>
      <c r="L6" s="98">
        <v>6.149</v>
      </c>
      <c r="M6" s="99">
        <v>6.149</v>
      </c>
      <c r="N6" s="97">
        <v>6.3490000000000002</v>
      </c>
      <c r="O6" s="98">
        <v>6.3490000000000002</v>
      </c>
      <c r="P6" s="99">
        <v>6.3490000000000002</v>
      </c>
    </row>
    <row r="7" spans="1:16" ht="19.5">
      <c r="A7" s="50" t="s">
        <v>122</v>
      </c>
      <c r="B7" s="51">
        <v>5.4989999999999997</v>
      </c>
      <c r="C7" s="52">
        <v>5.4989999999999997</v>
      </c>
      <c r="D7" s="53">
        <v>5.4989999999999997</v>
      </c>
      <c r="E7" s="51" t="s">
        <v>123</v>
      </c>
      <c r="F7" s="52" t="s">
        <v>123</v>
      </c>
      <c r="G7" s="53" t="s">
        <v>123</v>
      </c>
      <c r="H7" s="51">
        <v>4.899</v>
      </c>
      <c r="I7" s="52">
        <v>4.899</v>
      </c>
      <c r="J7" s="53">
        <v>4.899</v>
      </c>
      <c r="K7" s="51">
        <v>6.1989999999999998</v>
      </c>
      <c r="L7" s="52">
        <v>6.1989999999999998</v>
      </c>
      <c r="M7" s="53">
        <v>6.1989999999999998</v>
      </c>
      <c r="N7" s="51">
        <v>6.2489999999999997</v>
      </c>
      <c r="O7" s="52">
        <v>6.2489999999999997</v>
      </c>
      <c r="P7" s="53">
        <v>6.2489999999999997</v>
      </c>
    </row>
    <row r="8" spans="1:16" ht="19.5">
      <c r="A8" s="46" t="s">
        <v>114</v>
      </c>
      <c r="B8" s="47" t="s">
        <v>123</v>
      </c>
      <c r="C8" s="48" t="s">
        <v>123</v>
      </c>
      <c r="D8" s="49" t="s">
        <v>123</v>
      </c>
      <c r="E8" s="47">
        <v>4.7990000000000004</v>
      </c>
      <c r="F8" s="48">
        <v>4.7990000000000004</v>
      </c>
      <c r="G8" s="49">
        <v>4.7990000000000004</v>
      </c>
      <c r="H8" s="47">
        <v>4.8490000000000002</v>
      </c>
      <c r="I8" s="48">
        <v>4.8490000000000002</v>
      </c>
      <c r="J8" s="49">
        <v>4.8449</v>
      </c>
      <c r="K8" s="47">
        <v>6.149</v>
      </c>
      <c r="L8" s="48">
        <v>6.149</v>
      </c>
      <c r="M8" s="49">
        <v>6.149</v>
      </c>
      <c r="N8" s="47">
        <v>6.2489999999999997</v>
      </c>
      <c r="O8" s="48">
        <v>6.2489999999999997</v>
      </c>
      <c r="P8" s="49">
        <v>6.2489999999999997</v>
      </c>
    </row>
    <row r="9" spans="1:16" ht="19.5">
      <c r="A9" s="50" t="s">
        <v>113</v>
      </c>
      <c r="B9" s="51" t="s">
        <v>123</v>
      </c>
      <c r="C9" s="52" t="s">
        <v>123</v>
      </c>
      <c r="D9" s="53" t="s">
        <v>123</v>
      </c>
      <c r="E9" s="51">
        <v>4.5890000000000004</v>
      </c>
      <c r="F9" s="52">
        <v>4.5890000000000004</v>
      </c>
      <c r="G9" s="53">
        <v>4.5890000000000004</v>
      </c>
      <c r="H9" s="51">
        <v>4.6390000000000002</v>
      </c>
      <c r="I9" s="52">
        <v>4.6390000000000002</v>
      </c>
      <c r="J9" s="53">
        <v>4.6390000000000002</v>
      </c>
      <c r="K9" s="51">
        <v>5.9790000000000001</v>
      </c>
      <c r="L9" s="52">
        <v>5.9790000000000001</v>
      </c>
      <c r="M9" s="53">
        <v>5.9790000000000001</v>
      </c>
      <c r="N9" s="51">
        <v>5.9790000000000001</v>
      </c>
      <c r="O9" s="52">
        <v>5.9790000000000001</v>
      </c>
      <c r="P9" s="53">
        <v>5.9790000000000001</v>
      </c>
    </row>
    <row r="10" spans="1:16" ht="19.5">
      <c r="A10" s="46" t="s">
        <v>120</v>
      </c>
      <c r="B10" s="47" t="s">
        <v>123</v>
      </c>
      <c r="C10" s="48" t="s">
        <v>123</v>
      </c>
      <c r="D10" s="49" t="s">
        <v>123</v>
      </c>
      <c r="E10" s="47">
        <v>4.7990000000000004</v>
      </c>
      <c r="F10" s="48">
        <v>4.7990000000000004</v>
      </c>
      <c r="G10" s="49">
        <v>4.7990000000000004</v>
      </c>
      <c r="H10" s="47">
        <v>4.899</v>
      </c>
      <c r="I10" s="48">
        <v>4.899</v>
      </c>
      <c r="J10" s="49">
        <v>4.899</v>
      </c>
      <c r="K10" s="47">
        <v>5.9989999999999997</v>
      </c>
      <c r="L10" s="48">
        <v>5.9989999999999997</v>
      </c>
      <c r="M10" s="49">
        <v>5.9989999999999997</v>
      </c>
      <c r="N10" s="47">
        <v>6.0990000000000002</v>
      </c>
      <c r="O10" s="48">
        <v>6.0990000000000002</v>
      </c>
      <c r="P10" s="49">
        <v>6.0990000000000002</v>
      </c>
    </row>
    <row r="11" spans="1:16" ht="19.5">
      <c r="A11" s="50" t="s">
        <v>112</v>
      </c>
      <c r="B11" s="51" t="s">
        <v>123</v>
      </c>
      <c r="C11" s="52" t="s">
        <v>123</v>
      </c>
      <c r="D11" s="53" t="s">
        <v>123</v>
      </c>
      <c r="E11" s="51">
        <v>4.6189999999999998</v>
      </c>
      <c r="F11" s="52">
        <v>4.6189999999999998</v>
      </c>
      <c r="G11" s="53">
        <v>4.6189999999999998</v>
      </c>
      <c r="H11" s="51">
        <v>4.6390000000000002</v>
      </c>
      <c r="I11" s="52">
        <v>4.6390000000000002</v>
      </c>
      <c r="J11" s="53">
        <v>4.6390000000000002</v>
      </c>
      <c r="K11" s="51">
        <v>6.0289999999999999</v>
      </c>
      <c r="L11" s="52">
        <v>6.0289999999999999</v>
      </c>
      <c r="M11" s="53">
        <v>6.0289999999999999</v>
      </c>
      <c r="N11" s="51">
        <v>6.0289999999999999</v>
      </c>
      <c r="O11" s="52">
        <v>6.0289999999999999</v>
      </c>
      <c r="P11" s="53">
        <v>6.0289999999999999</v>
      </c>
    </row>
    <row r="12" spans="1:16" ht="19.5">
      <c r="A12" s="46" t="s">
        <v>117</v>
      </c>
      <c r="B12" s="47" t="s">
        <v>123</v>
      </c>
      <c r="C12" s="48" t="s">
        <v>123</v>
      </c>
      <c r="D12" s="49" t="s">
        <v>123</v>
      </c>
      <c r="E12" s="47">
        <v>4.7370000000000001</v>
      </c>
      <c r="F12" s="48">
        <v>4.7370000000000001</v>
      </c>
      <c r="G12" s="49">
        <v>4.8369999999999997</v>
      </c>
      <c r="H12" s="47">
        <v>4.7569999999999997</v>
      </c>
      <c r="I12" s="48">
        <v>4.7569999999999997</v>
      </c>
      <c r="J12" s="49">
        <v>4.8570000000000002</v>
      </c>
      <c r="K12" s="47">
        <v>5.9989999999999997</v>
      </c>
      <c r="L12" s="48">
        <v>5.9989999999999997</v>
      </c>
      <c r="M12" s="49">
        <v>6.0990000000000002</v>
      </c>
      <c r="N12" s="47">
        <v>6.149</v>
      </c>
      <c r="O12" s="48">
        <v>6.149</v>
      </c>
      <c r="P12" s="49">
        <v>6.2489999999999997</v>
      </c>
    </row>
    <row r="13" spans="1:16" ht="19.5">
      <c r="A13" s="50" t="s">
        <v>111</v>
      </c>
      <c r="B13" s="51">
        <v>5.399</v>
      </c>
      <c r="C13" s="52">
        <v>5.399</v>
      </c>
      <c r="D13" s="53">
        <v>5.399</v>
      </c>
      <c r="E13" s="51">
        <v>4.6989999999999998</v>
      </c>
      <c r="F13" s="52">
        <v>4.6989999999999998</v>
      </c>
      <c r="G13" s="53">
        <v>4.6989999999999998</v>
      </c>
      <c r="H13" s="51">
        <v>4.6989999999999998</v>
      </c>
      <c r="I13" s="52">
        <v>4.6989999999999998</v>
      </c>
      <c r="J13" s="53">
        <v>4.6989999999999998</v>
      </c>
      <c r="K13" s="51">
        <v>5.9989999999999997</v>
      </c>
      <c r="L13" s="52">
        <v>5.9989999999999997</v>
      </c>
      <c r="M13" s="53">
        <v>5.9989999999999997</v>
      </c>
      <c r="N13" s="51">
        <v>5.9989999999999997</v>
      </c>
      <c r="O13" s="52">
        <v>5.9989999999999997</v>
      </c>
      <c r="P13" s="53">
        <v>5.9989999999999997</v>
      </c>
    </row>
    <row r="14" spans="1:16" ht="19.5">
      <c r="A14" s="46" t="s">
        <v>110</v>
      </c>
      <c r="B14" s="47">
        <v>5.4989999999999997</v>
      </c>
      <c r="C14" s="48">
        <v>5.4989999999999997</v>
      </c>
      <c r="D14" s="49">
        <v>5.4989999999999997</v>
      </c>
      <c r="E14" s="47">
        <v>4.7489999999999997</v>
      </c>
      <c r="F14" s="48">
        <v>4.7489999999999997</v>
      </c>
      <c r="G14" s="49">
        <v>4.7489999999999997</v>
      </c>
      <c r="H14" s="47">
        <v>4.7990000000000004</v>
      </c>
      <c r="I14" s="48">
        <v>4.7990000000000004</v>
      </c>
      <c r="J14" s="49">
        <v>4.7990000000000004</v>
      </c>
      <c r="K14" s="47">
        <v>6.0490000000000004</v>
      </c>
      <c r="L14" s="48">
        <v>6.0490000000000004</v>
      </c>
      <c r="M14" s="49">
        <v>6.0490000000000004</v>
      </c>
      <c r="N14" s="47">
        <v>6.149</v>
      </c>
      <c r="O14" s="48">
        <v>6.149</v>
      </c>
      <c r="P14" s="49">
        <v>6.149</v>
      </c>
    </row>
    <row r="15" spans="1:16" ht="19.5">
      <c r="A15" s="50" t="s">
        <v>109</v>
      </c>
      <c r="B15" s="51" t="s">
        <v>123</v>
      </c>
      <c r="C15" s="52" t="s">
        <v>123</v>
      </c>
      <c r="D15" s="53" t="s">
        <v>123</v>
      </c>
      <c r="E15" s="51">
        <v>4.7990000000000004</v>
      </c>
      <c r="F15" s="52">
        <v>4.7990000000000004</v>
      </c>
      <c r="G15" s="53">
        <v>4.7990000000000004</v>
      </c>
      <c r="H15" s="51">
        <v>4.899</v>
      </c>
      <c r="I15" s="52">
        <v>4.899</v>
      </c>
      <c r="J15" s="53">
        <v>4.899</v>
      </c>
      <c r="K15" s="51">
        <v>6.149</v>
      </c>
      <c r="L15" s="52">
        <v>6.149</v>
      </c>
      <c r="M15" s="53">
        <v>6.149</v>
      </c>
      <c r="N15" s="51">
        <v>6.3490000000000002</v>
      </c>
      <c r="O15" s="52">
        <v>6.3490000000000002</v>
      </c>
      <c r="P15" s="53">
        <v>6.3490000000000002</v>
      </c>
    </row>
    <row r="16" spans="1:16" ht="19.5">
      <c r="A16" s="46" t="s">
        <v>108</v>
      </c>
      <c r="B16" s="47" t="s">
        <v>123</v>
      </c>
      <c r="C16" s="48" t="s">
        <v>123</v>
      </c>
      <c r="D16" s="49" t="s">
        <v>123</v>
      </c>
      <c r="E16" s="47">
        <v>4.7990000000000004</v>
      </c>
      <c r="F16" s="48">
        <v>4.7990000000000004</v>
      </c>
      <c r="G16" s="49">
        <v>4.7990000000000004</v>
      </c>
      <c r="H16" s="47">
        <v>4.5990000000000002</v>
      </c>
      <c r="I16" s="48">
        <v>4.5990000000000002</v>
      </c>
      <c r="J16" s="49">
        <v>4.5990000000000002</v>
      </c>
      <c r="K16" s="47">
        <v>6.1689999999999996</v>
      </c>
      <c r="L16" s="48">
        <v>6.1689999999999996</v>
      </c>
      <c r="M16" s="49">
        <v>6.1689999999999996</v>
      </c>
      <c r="N16" s="47">
        <v>6.3689999999999998</v>
      </c>
      <c r="O16" s="48">
        <v>6.3689999999999998</v>
      </c>
      <c r="P16" s="49">
        <v>6.3689999999999998</v>
      </c>
    </row>
    <row r="17" spans="1:16" ht="19.5">
      <c r="A17" s="50" t="s">
        <v>107</v>
      </c>
      <c r="B17" s="51">
        <v>5.4989999999999997</v>
      </c>
      <c r="C17" s="52">
        <v>5.4989999999999997</v>
      </c>
      <c r="D17" s="53">
        <v>5.4989999999999997</v>
      </c>
      <c r="E17" s="51">
        <v>4.7990000000000004</v>
      </c>
      <c r="F17" s="52">
        <v>4.7990000000000004</v>
      </c>
      <c r="G17" s="53">
        <v>4.7990000000000004</v>
      </c>
      <c r="H17" s="51">
        <v>4.899</v>
      </c>
      <c r="I17" s="52">
        <v>4.899</v>
      </c>
      <c r="J17" s="53">
        <v>4.899</v>
      </c>
      <c r="K17" s="51">
        <v>6.149</v>
      </c>
      <c r="L17" s="52">
        <v>6.149</v>
      </c>
      <c r="M17" s="53">
        <v>6.2489999999999997</v>
      </c>
      <c r="N17" s="51">
        <v>6.2489999999999997</v>
      </c>
      <c r="O17" s="52">
        <v>6.2489999999999997</v>
      </c>
      <c r="P17" s="53">
        <v>6.2489999999999997</v>
      </c>
    </row>
    <row r="18" spans="1:16" ht="19.5">
      <c r="A18" s="46" t="s">
        <v>0</v>
      </c>
      <c r="B18" s="47">
        <v>5.4989999999999997</v>
      </c>
      <c r="C18" s="48">
        <v>5.4989999999999997</v>
      </c>
      <c r="D18" s="49">
        <v>5.4989999999999997</v>
      </c>
      <c r="E18" s="47">
        <v>4.7990000000000004</v>
      </c>
      <c r="F18" s="48">
        <v>4.7990000000000004</v>
      </c>
      <c r="G18" s="49">
        <v>4.7990000000000004</v>
      </c>
      <c r="H18" s="47">
        <v>4.8789999999999996</v>
      </c>
      <c r="I18" s="48">
        <v>4.8789999999999996</v>
      </c>
      <c r="J18" s="49">
        <v>4.8789999999999996</v>
      </c>
      <c r="K18" s="47">
        <v>6.149</v>
      </c>
      <c r="L18" s="48">
        <v>6.149</v>
      </c>
      <c r="M18" s="49">
        <v>6.149</v>
      </c>
      <c r="N18" s="47">
        <v>6.2489999999999997</v>
      </c>
      <c r="O18" s="48">
        <v>6.2489999999999997</v>
      </c>
      <c r="P18" s="49">
        <v>6.2489999999999997</v>
      </c>
    </row>
    <row r="19" spans="1:16" ht="19.5">
      <c r="A19" s="46" t="s">
        <v>1</v>
      </c>
      <c r="B19" s="47">
        <v>5.4989999999999997</v>
      </c>
      <c r="C19" s="48">
        <v>5.4989999999999997</v>
      </c>
      <c r="D19" s="49">
        <v>5.4989999999999997</v>
      </c>
      <c r="E19" s="47">
        <v>4.7489999999999997</v>
      </c>
      <c r="F19" s="48">
        <v>4.7489999999999997</v>
      </c>
      <c r="G19" s="49">
        <v>4.7489999999999997</v>
      </c>
      <c r="H19" s="47">
        <v>4.7990000000000004</v>
      </c>
      <c r="I19" s="48">
        <v>4.7990000000000004</v>
      </c>
      <c r="J19" s="49">
        <v>4.7990000000000004</v>
      </c>
      <c r="K19" s="47">
        <v>5.9989999999999997</v>
      </c>
      <c r="L19" s="48">
        <v>5.9989999999999997</v>
      </c>
      <c r="M19" s="49">
        <v>5.9989999999999997</v>
      </c>
      <c r="N19" s="47">
        <v>6.0490000000000004</v>
      </c>
      <c r="O19" s="48">
        <v>6.0490000000000004</v>
      </c>
      <c r="P19" s="49">
        <v>6.0490000000000004</v>
      </c>
    </row>
    <row r="20" spans="1:16" ht="21" customHeight="1" thickBot="1">
      <c r="A20" s="54" t="s">
        <v>8</v>
      </c>
      <c r="B20" s="55">
        <f>SUM('Cálculo Percentual'!C3-'Cálculo Percentual'!B3)/'Cálculo Percentual'!C3</f>
        <v>1.8185124568103228E-2</v>
      </c>
      <c r="C20" s="56">
        <f>SUM('Cálculo Percentual'!C4-'Cálculo Percentual'!B4)/'Cálculo Percentual'!C4</f>
        <v>1.8185124568103228E-2</v>
      </c>
      <c r="D20" s="57">
        <f>SUM('Cálculo Percentual'!C5-'Cálculo Percentual'!B5)/'Cálculo Percentual'!C5</f>
        <v>1.8185124568103228E-2</v>
      </c>
      <c r="E20" s="55">
        <f>SUM('Cálculo Percentual'!C6-'Cálculo Percentual'!B6)/'Cálculo Percentual'!C6</f>
        <v>4.375911648260053E-2</v>
      </c>
      <c r="F20" s="56">
        <f>SUM('Cálculo Percentual'!C7-'Cálculo Percentual'!B7)/'Cálculo Percentual'!C7</f>
        <v>4.375911648260053E-2</v>
      </c>
      <c r="G20" s="57">
        <f>SUM('Cálculo Percentual'!C8-'Cálculo Percentual'!B8)/'Cálculo Percentual'!C8</f>
        <v>5.1271449245399905E-2</v>
      </c>
      <c r="H20" s="55">
        <f>SUM('Cálculo Percentual'!C9-'Cálculo Percentual'!B9)/'Cálculo Percentual'!C9</f>
        <v>6.1236987140232665E-2</v>
      </c>
      <c r="I20" s="56">
        <f>SUM('Cálculo Percentual'!C10-'Cálculo Percentual'!B10)/'Cálculo Percentual'!C10</f>
        <v>6.1236987140232665E-2</v>
      </c>
      <c r="J20" s="57">
        <f>SUM('Cálculo Percentual'!C11-'Cálculo Percentual'!B11)/'Cálculo Percentual'!C11</f>
        <v>6.1236987140232665E-2</v>
      </c>
      <c r="K20" s="58">
        <f>SUM('Cálculo Percentual'!C12-'Cálculo Percentual'!B12)/'Cálculo Percentual'!C12</f>
        <v>3.5489595095983185E-2</v>
      </c>
      <c r="L20" s="59">
        <f>SUM('Cálculo Percentual'!C13-'Cálculo Percentual'!B13)/'Cálculo Percentual'!C13</f>
        <v>3.5489595095983185E-2</v>
      </c>
      <c r="M20" s="60">
        <f>SUM('Cálculo Percentual'!C14-'Cálculo Percentual'!B14)/'Cálculo Percentual'!C14</f>
        <v>4.3206913106096909E-2</v>
      </c>
      <c r="N20" s="58">
        <f>SUM('Cálculo Percentual'!C15-'Cálculo Percentual'!B15)/'Cálculo Percentual'!C15</f>
        <v>6.1234102684879839E-2</v>
      </c>
      <c r="O20" s="59">
        <f>SUM('Cálculo Percentual'!C16-'Cálculo Percentual'!B16)/'Cálculo Percentual'!C16</f>
        <v>6.1234102684879839E-2</v>
      </c>
      <c r="P20" s="60">
        <f>SUM('Cálculo Percentual'!C17-'Cálculo Percentual'!B17)/'Cálculo Percentual'!C17</f>
        <v>6.1234102684879839E-2</v>
      </c>
    </row>
    <row r="21" spans="1:16" hidden="1">
      <c r="A21" s="22" t="s">
        <v>26</v>
      </c>
      <c r="B21" s="23">
        <f>'Cálculo Percentual'!B3</f>
        <v>5.399</v>
      </c>
      <c r="C21" s="23">
        <f>'Cálculo Percentual'!B4</f>
        <v>5.399</v>
      </c>
      <c r="D21" s="23">
        <f>'Cálculo Percentual'!B5</f>
        <v>5.399</v>
      </c>
      <c r="E21" s="23">
        <f>'Cálculo Percentual'!B6</f>
        <v>4.5890000000000004</v>
      </c>
      <c r="F21" s="23">
        <f>'Cálculo Percentual'!B7</f>
        <v>4.5890000000000004</v>
      </c>
      <c r="G21" s="23">
        <f>'Cálculo Percentual'!B8</f>
        <v>4.5890000000000004</v>
      </c>
      <c r="H21" s="23">
        <f>'Cálculo Percentual'!B9</f>
        <v>4.5990000000000002</v>
      </c>
      <c r="I21" s="23">
        <f>'Cálculo Percentual'!B10</f>
        <v>4.5990000000000002</v>
      </c>
      <c r="J21" s="35">
        <f>'Cálculo Percentual'!B11</f>
        <v>4.5990000000000002</v>
      </c>
      <c r="K21" s="35">
        <f>'Cálculo Percentual'!B12</f>
        <v>5.9790000000000001</v>
      </c>
      <c r="L21" s="35">
        <f>'Cálculo Percentual'!B13</f>
        <v>5.9790000000000001</v>
      </c>
      <c r="M21" s="35">
        <f>'Cálculo Percentual'!B14</f>
        <v>5.9790000000000001</v>
      </c>
      <c r="N21" s="35">
        <f>'Cálculo Percentual'!B15</f>
        <v>5.9790000000000001</v>
      </c>
      <c r="O21" s="35">
        <f>'Cálculo Percentual'!B16</f>
        <v>5.9790000000000001</v>
      </c>
      <c r="P21" s="35">
        <f>'Cálculo Percentual'!B17</f>
        <v>5.9790000000000001</v>
      </c>
    </row>
    <row r="22" spans="1:16" hidden="1">
      <c r="A22" s="22" t="s">
        <v>27</v>
      </c>
      <c r="B22" s="23">
        <f>'Cálculo Percentual'!C3</f>
        <v>5.4989999999999997</v>
      </c>
      <c r="C22" s="23">
        <f>'Cálculo Percentual'!C4</f>
        <v>5.4989999999999997</v>
      </c>
      <c r="D22" s="23">
        <f>'Cálculo Percentual'!C5</f>
        <v>5.4989999999999997</v>
      </c>
      <c r="E22" s="23">
        <f>'Cálculo Percentual'!C6</f>
        <v>4.7990000000000004</v>
      </c>
      <c r="F22" s="23">
        <f>'Cálculo Percentual'!C7</f>
        <v>4.7990000000000004</v>
      </c>
      <c r="G22" s="23">
        <f>'Cálculo Percentual'!C8</f>
        <v>4.8369999999999997</v>
      </c>
      <c r="H22" s="23">
        <f>'Cálculo Percentual'!C9</f>
        <v>4.899</v>
      </c>
      <c r="I22" s="23">
        <f>'Cálculo Percentual'!C10</f>
        <v>4.899</v>
      </c>
      <c r="J22" s="35">
        <f>'Cálculo Percentual'!C11</f>
        <v>4.899</v>
      </c>
      <c r="K22" s="36">
        <f>'Cálculo Percentual'!C12</f>
        <v>6.1989999999999998</v>
      </c>
      <c r="L22" s="36">
        <f>'Cálculo Percentual'!C13</f>
        <v>6.1989999999999998</v>
      </c>
      <c r="M22" s="36">
        <f>'Cálculo Percentual'!C14</f>
        <v>6.2489999999999997</v>
      </c>
      <c r="N22" s="36">
        <f>'Cálculo Percentual'!C15</f>
        <v>6.3689999999999998</v>
      </c>
      <c r="O22" s="36">
        <f>'Cálculo Percentual'!C16</f>
        <v>6.3689999999999998</v>
      </c>
      <c r="P22" s="36">
        <f>'Cálculo Percentual'!C17</f>
        <v>6.3689999999999998</v>
      </c>
    </row>
    <row r="23" spans="1:16" hidden="1">
      <c r="A23" s="22" t="s">
        <v>29</v>
      </c>
      <c r="B23" s="23">
        <f t="shared" ref="B23:P23" si="0">AVERAGE(B5:B19)</f>
        <v>5.4740000000000002</v>
      </c>
      <c r="C23" s="23">
        <f t="shared" si="0"/>
        <v>5.4740000000000002</v>
      </c>
      <c r="D23" s="23">
        <f t="shared" si="0"/>
        <v>5.4740000000000002</v>
      </c>
      <c r="E23" s="23">
        <f t="shared" si="0"/>
        <v>4.7446666666666664</v>
      </c>
      <c r="F23" s="23">
        <f t="shared" si="0"/>
        <v>4.7446666666666664</v>
      </c>
      <c r="G23" s="23">
        <f t="shared" si="0"/>
        <v>4.7530000000000001</v>
      </c>
      <c r="H23" s="23">
        <f t="shared" si="0"/>
        <v>4.7882000000000007</v>
      </c>
      <c r="I23" s="23">
        <f t="shared" si="0"/>
        <v>4.7882000000000007</v>
      </c>
      <c r="J23" s="35">
        <f t="shared" si="0"/>
        <v>4.7945933333333342</v>
      </c>
      <c r="K23" s="36">
        <f t="shared" si="0"/>
        <v>6.0776666666666666</v>
      </c>
      <c r="L23" s="36">
        <f t="shared" si="0"/>
        <v>6.0776666666666666</v>
      </c>
      <c r="M23" s="36">
        <f t="shared" si="0"/>
        <v>6.0909999999999993</v>
      </c>
      <c r="N23" s="36">
        <f t="shared" si="0"/>
        <v>6.1809999999999992</v>
      </c>
      <c r="O23" s="36">
        <f t="shared" si="0"/>
        <v>6.1809999999999992</v>
      </c>
      <c r="P23" s="36">
        <f t="shared" si="0"/>
        <v>6.1876666666666669</v>
      </c>
    </row>
    <row r="24" spans="1:16" s="41" customFormat="1" hidden="1">
      <c r="A24" s="22" t="s">
        <v>70</v>
      </c>
      <c r="B24" s="24" t="s">
        <v>67</v>
      </c>
      <c r="C24" s="25" t="s">
        <v>73</v>
      </c>
      <c r="D24" s="26" t="s">
        <v>91</v>
      </c>
      <c r="E24" s="24" t="s">
        <v>68</v>
      </c>
      <c r="F24" s="25" t="s">
        <v>74</v>
      </c>
      <c r="G24" s="26" t="s">
        <v>92</v>
      </c>
      <c r="H24" s="24" t="s">
        <v>69</v>
      </c>
      <c r="I24" s="25" t="s">
        <v>75</v>
      </c>
      <c r="J24" s="26" t="s">
        <v>93</v>
      </c>
      <c r="K24" s="37" t="s">
        <v>71</v>
      </c>
      <c r="L24" s="38" t="s">
        <v>76</v>
      </c>
      <c r="M24" s="39" t="s">
        <v>94</v>
      </c>
      <c r="N24" s="40" t="s">
        <v>72</v>
      </c>
      <c r="O24" s="38" t="s">
        <v>90</v>
      </c>
      <c r="P24" s="39" t="s">
        <v>95</v>
      </c>
    </row>
    <row r="25" spans="1:16" ht="93" customHeight="1" thickBot="1">
      <c r="A25" s="27"/>
      <c r="B25" s="109" t="s">
        <v>21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33" customHeight="1">
      <c r="A26" s="21"/>
      <c r="B26" s="105" t="s">
        <v>66</v>
      </c>
      <c r="C26" s="106"/>
      <c r="D26" s="106"/>
      <c r="E26" s="106"/>
      <c r="F26" s="107"/>
      <c r="G26" s="105" t="s">
        <v>19</v>
      </c>
      <c r="H26" s="106"/>
      <c r="I26" s="106"/>
      <c r="J26" s="106"/>
      <c r="K26" s="107"/>
      <c r="L26" s="105" t="s">
        <v>20</v>
      </c>
      <c r="M26" s="106"/>
      <c r="N26" s="106"/>
      <c r="O26" s="106"/>
      <c r="P26" s="107"/>
    </row>
    <row r="27" spans="1:16" s="29" customFormat="1" ht="39.75" customHeight="1" thickBot="1">
      <c r="A27" s="28"/>
      <c r="B27" s="64" t="s">
        <v>22</v>
      </c>
      <c r="C27" s="65" t="s">
        <v>79</v>
      </c>
      <c r="D27" s="65" t="s">
        <v>23</v>
      </c>
      <c r="E27" s="66" t="s">
        <v>47</v>
      </c>
      <c r="F27" s="67" t="s">
        <v>80</v>
      </c>
      <c r="G27" s="64" t="s">
        <v>22</v>
      </c>
      <c r="H27" s="65" t="s">
        <v>79</v>
      </c>
      <c r="I27" s="65" t="s">
        <v>23</v>
      </c>
      <c r="J27" s="66" t="s">
        <v>47</v>
      </c>
      <c r="K27" s="67" t="s">
        <v>80</v>
      </c>
      <c r="L27" s="64" t="s">
        <v>22</v>
      </c>
      <c r="M27" s="65" t="s">
        <v>79</v>
      </c>
      <c r="N27" s="65" t="s">
        <v>23</v>
      </c>
      <c r="O27" s="66" t="s">
        <v>47</v>
      </c>
      <c r="P27" s="67" t="s">
        <v>80</v>
      </c>
    </row>
    <row r="28" spans="1:16" s="29" customFormat="1" ht="20.25" hidden="1" thickBot="1">
      <c r="A28" s="28"/>
      <c r="B28" s="68" t="s">
        <v>67</v>
      </c>
      <c r="C28" s="69" t="s">
        <v>71</v>
      </c>
      <c r="D28" s="69" t="s">
        <v>74</v>
      </c>
      <c r="E28" s="70" t="s">
        <v>90</v>
      </c>
      <c r="F28" s="71" t="s">
        <v>93</v>
      </c>
      <c r="G28" s="72" t="s">
        <v>68</v>
      </c>
      <c r="H28" s="73" t="s">
        <v>72</v>
      </c>
      <c r="I28" s="73" t="s">
        <v>75</v>
      </c>
      <c r="J28" s="74" t="s">
        <v>91</v>
      </c>
      <c r="K28" s="75" t="s">
        <v>94</v>
      </c>
      <c r="L28" s="76" t="s">
        <v>69</v>
      </c>
      <c r="M28" s="77" t="s">
        <v>73</v>
      </c>
      <c r="N28" s="77" t="s">
        <v>76</v>
      </c>
      <c r="O28" s="78" t="s">
        <v>92</v>
      </c>
      <c r="P28" s="79" t="s">
        <v>95</v>
      </c>
    </row>
    <row r="29" spans="1:16" ht="19.5">
      <c r="A29" s="91" t="s">
        <v>24</v>
      </c>
      <c r="B29" s="80">
        <f>B21</f>
        <v>5.399</v>
      </c>
      <c r="C29" s="81">
        <f>E21</f>
        <v>4.5890000000000004</v>
      </c>
      <c r="D29" s="81">
        <f>H21</f>
        <v>4.5990000000000002</v>
      </c>
      <c r="E29" s="82">
        <f>K21</f>
        <v>5.9790000000000001</v>
      </c>
      <c r="F29" s="83">
        <f>N21</f>
        <v>5.9790000000000001</v>
      </c>
      <c r="G29" s="80">
        <f>C21</f>
        <v>5.399</v>
      </c>
      <c r="H29" s="81">
        <f>F21</f>
        <v>4.5890000000000004</v>
      </c>
      <c r="I29" s="81">
        <f>I21</f>
        <v>4.5990000000000002</v>
      </c>
      <c r="J29" s="82">
        <f>L21</f>
        <v>5.9790000000000001</v>
      </c>
      <c r="K29" s="83">
        <f>O21</f>
        <v>5.9790000000000001</v>
      </c>
      <c r="L29" s="80">
        <f>D21</f>
        <v>5.399</v>
      </c>
      <c r="M29" s="81">
        <f>G21</f>
        <v>4.5890000000000004</v>
      </c>
      <c r="N29" s="81">
        <f>J21</f>
        <v>4.5990000000000002</v>
      </c>
      <c r="O29" s="82">
        <f>M21</f>
        <v>5.9790000000000001</v>
      </c>
      <c r="P29" s="83">
        <f>P21</f>
        <v>5.9790000000000001</v>
      </c>
    </row>
    <row r="30" spans="1:16" ht="19.5">
      <c r="A30" s="92" t="s">
        <v>25</v>
      </c>
      <c r="B30" s="84">
        <f>B22</f>
        <v>5.4989999999999997</v>
      </c>
      <c r="C30" s="85">
        <f>E22</f>
        <v>4.7990000000000004</v>
      </c>
      <c r="D30" s="85">
        <f>H22</f>
        <v>4.899</v>
      </c>
      <c r="E30" s="86">
        <f>K22</f>
        <v>6.1989999999999998</v>
      </c>
      <c r="F30" s="87">
        <f>N22</f>
        <v>6.3689999999999998</v>
      </c>
      <c r="G30" s="84">
        <f>C22</f>
        <v>5.4989999999999997</v>
      </c>
      <c r="H30" s="85">
        <f>F22</f>
        <v>4.7990000000000004</v>
      </c>
      <c r="I30" s="85">
        <f>I22</f>
        <v>4.899</v>
      </c>
      <c r="J30" s="86">
        <f>L22</f>
        <v>6.1989999999999998</v>
      </c>
      <c r="K30" s="87">
        <f>O22</f>
        <v>6.3689999999999998</v>
      </c>
      <c r="L30" s="84">
        <f>D22</f>
        <v>5.4989999999999997</v>
      </c>
      <c r="M30" s="85">
        <f>G22</f>
        <v>4.8369999999999997</v>
      </c>
      <c r="N30" s="85">
        <f>J22</f>
        <v>4.899</v>
      </c>
      <c r="O30" s="86">
        <f>M22</f>
        <v>6.2489999999999997</v>
      </c>
      <c r="P30" s="87">
        <f>P22</f>
        <v>6.3689999999999998</v>
      </c>
    </row>
    <row r="31" spans="1:16" ht="19.5">
      <c r="A31" s="93" t="s">
        <v>28</v>
      </c>
      <c r="B31" s="80">
        <f>B23</f>
        <v>5.4740000000000002</v>
      </c>
      <c r="C31" s="81">
        <f>E23</f>
        <v>4.7446666666666664</v>
      </c>
      <c r="D31" s="81">
        <f>H23</f>
        <v>4.7882000000000007</v>
      </c>
      <c r="E31" s="82">
        <f>K23</f>
        <v>6.0776666666666666</v>
      </c>
      <c r="F31" s="83">
        <f>N23</f>
        <v>6.1809999999999992</v>
      </c>
      <c r="G31" s="80">
        <f>C23</f>
        <v>5.4740000000000002</v>
      </c>
      <c r="H31" s="81">
        <f>F23</f>
        <v>4.7446666666666664</v>
      </c>
      <c r="I31" s="81">
        <f>I23</f>
        <v>4.7882000000000007</v>
      </c>
      <c r="J31" s="82">
        <f>L23</f>
        <v>6.0776666666666666</v>
      </c>
      <c r="K31" s="83">
        <f>O23</f>
        <v>6.1809999999999992</v>
      </c>
      <c r="L31" s="80">
        <f>D23</f>
        <v>5.4740000000000002</v>
      </c>
      <c r="M31" s="81">
        <f>G23</f>
        <v>4.7530000000000001</v>
      </c>
      <c r="N31" s="81">
        <f>J23</f>
        <v>4.7945933333333342</v>
      </c>
      <c r="O31" s="82">
        <f>M23</f>
        <v>6.0909999999999993</v>
      </c>
      <c r="P31" s="83">
        <f>P23</f>
        <v>6.1876666666666669</v>
      </c>
    </row>
    <row r="32" spans="1:16" ht="37.5" thickBot="1">
      <c r="A32" s="94" t="s">
        <v>96</v>
      </c>
      <c r="B32" s="88">
        <f>SUM(B30-B29)*50</f>
        <v>4.9999999999999822</v>
      </c>
      <c r="C32" s="89">
        <f>SUM(C30-C29)*50</f>
        <v>10.499999999999998</v>
      </c>
      <c r="D32" s="89">
        <f t="shared" ref="D32:P32" si="1">SUM(D30-D29)*50</f>
        <v>14.999999999999991</v>
      </c>
      <c r="E32" s="89">
        <f t="shared" si="1"/>
        <v>10.999999999999988</v>
      </c>
      <c r="F32" s="90">
        <f t="shared" si="1"/>
        <v>19.499999999999986</v>
      </c>
      <c r="G32" s="88">
        <f t="shared" si="1"/>
        <v>4.9999999999999822</v>
      </c>
      <c r="H32" s="89">
        <f t="shared" si="1"/>
        <v>10.499999999999998</v>
      </c>
      <c r="I32" s="89">
        <f t="shared" si="1"/>
        <v>14.999999999999991</v>
      </c>
      <c r="J32" s="89">
        <f t="shared" si="1"/>
        <v>10.999999999999988</v>
      </c>
      <c r="K32" s="90">
        <f t="shared" si="1"/>
        <v>19.499999999999986</v>
      </c>
      <c r="L32" s="88">
        <f t="shared" si="1"/>
        <v>4.9999999999999822</v>
      </c>
      <c r="M32" s="89">
        <f t="shared" si="1"/>
        <v>12.399999999999967</v>
      </c>
      <c r="N32" s="89">
        <f t="shared" si="1"/>
        <v>14.999999999999991</v>
      </c>
      <c r="O32" s="89">
        <f t="shared" si="1"/>
        <v>13.499999999999979</v>
      </c>
      <c r="P32" s="90">
        <f t="shared" si="1"/>
        <v>19.499999999999986</v>
      </c>
    </row>
    <row r="33" spans="1:16" ht="50.25" customHeight="1">
      <c r="H33" s="95"/>
      <c r="I33" s="95"/>
      <c r="J33" s="95"/>
      <c r="K33" s="95"/>
      <c r="L33" s="95"/>
      <c r="M33" s="95"/>
      <c r="N33" s="95"/>
      <c r="O33" s="95"/>
      <c r="P33" s="95"/>
    </row>
    <row r="34" spans="1:16" ht="57" customHeight="1">
      <c r="A34" s="110" t="s">
        <v>46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</row>
    <row r="35" spans="1:16" ht="19.5" customHeight="1">
      <c r="A35" s="102" t="s">
        <v>97</v>
      </c>
      <c r="B35" s="102"/>
      <c r="C35" s="102"/>
      <c r="D35" s="102"/>
      <c r="E35" s="102"/>
      <c r="F35" s="102"/>
      <c r="G35" s="102"/>
      <c r="H35" s="102" t="s">
        <v>98</v>
      </c>
      <c r="I35" s="102"/>
      <c r="J35" s="102"/>
      <c r="K35" s="102"/>
      <c r="L35" s="102"/>
      <c r="M35" s="102"/>
      <c r="N35" s="102"/>
    </row>
    <row r="36" spans="1:16" ht="19.5" customHeight="1">
      <c r="A36" s="102" t="s">
        <v>99</v>
      </c>
      <c r="B36" s="102"/>
      <c r="C36" s="102"/>
      <c r="D36" s="102"/>
      <c r="E36" s="102"/>
      <c r="F36" s="102"/>
      <c r="G36" s="102"/>
      <c r="H36" s="102" t="s">
        <v>100</v>
      </c>
      <c r="I36" s="102"/>
      <c r="J36" s="102"/>
      <c r="K36" s="102"/>
      <c r="L36" s="102"/>
      <c r="M36" s="102"/>
      <c r="N36" s="102"/>
    </row>
    <row r="37" spans="1:16" ht="19.5" customHeight="1">
      <c r="A37" s="102" t="s">
        <v>121</v>
      </c>
      <c r="B37" s="102"/>
      <c r="C37" s="102"/>
      <c r="D37" s="102"/>
      <c r="E37" s="102"/>
      <c r="F37" s="102"/>
      <c r="G37" s="102"/>
      <c r="H37" s="102" t="s">
        <v>101</v>
      </c>
      <c r="I37" s="102"/>
      <c r="J37" s="102"/>
      <c r="K37" s="102"/>
      <c r="L37" s="102"/>
      <c r="M37" s="102"/>
      <c r="N37" s="102"/>
    </row>
    <row r="38" spans="1:16" ht="19.5" customHeight="1">
      <c r="A38" s="102" t="s">
        <v>102</v>
      </c>
      <c r="B38" s="102"/>
      <c r="C38" s="102"/>
      <c r="D38" s="102"/>
      <c r="E38" s="102"/>
      <c r="F38" s="102"/>
      <c r="G38" s="102"/>
      <c r="H38" s="102" t="s">
        <v>106</v>
      </c>
      <c r="I38" s="102"/>
      <c r="J38" s="102"/>
      <c r="K38" s="102"/>
      <c r="L38" s="102"/>
      <c r="M38" s="102"/>
      <c r="N38" s="102"/>
    </row>
    <row r="39" spans="1:16" ht="19.5" customHeight="1">
      <c r="A39" s="102" t="s">
        <v>105</v>
      </c>
      <c r="B39" s="102"/>
      <c r="C39" s="102"/>
      <c r="D39" s="102"/>
      <c r="E39" s="102"/>
      <c r="F39" s="102"/>
      <c r="G39" s="102"/>
      <c r="H39" s="102" t="s">
        <v>103</v>
      </c>
      <c r="I39" s="102"/>
      <c r="J39" s="102"/>
      <c r="K39" s="102"/>
      <c r="L39" s="102"/>
      <c r="M39" s="102"/>
      <c r="N39" s="102"/>
    </row>
    <row r="40" spans="1:16" ht="19.5" customHeight="1">
      <c r="A40" s="102" t="s">
        <v>119</v>
      </c>
      <c r="B40" s="102"/>
      <c r="C40" s="102"/>
      <c r="D40" s="102"/>
      <c r="E40" s="102"/>
      <c r="F40" s="102"/>
      <c r="G40" s="102"/>
      <c r="H40" s="102" t="s">
        <v>104</v>
      </c>
      <c r="I40" s="102"/>
      <c r="J40" s="102"/>
      <c r="K40" s="102"/>
      <c r="L40" s="102"/>
      <c r="M40" s="102"/>
      <c r="N40" s="102"/>
    </row>
    <row r="41" spans="1:16" ht="19.5" customHeight="1">
      <c r="A41" s="108" t="s">
        <v>128</v>
      </c>
      <c r="B41" s="102"/>
      <c r="C41" s="102"/>
      <c r="D41" s="102"/>
      <c r="E41" s="102"/>
      <c r="F41" s="102"/>
      <c r="G41" s="102"/>
      <c r="H41" s="102" t="s">
        <v>118</v>
      </c>
      <c r="I41" s="102"/>
      <c r="J41" s="102"/>
      <c r="K41" s="102"/>
      <c r="L41" s="102"/>
      <c r="M41" s="102"/>
      <c r="N41" s="102"/>
    </row>
    <row r="42" spans="1:16" ht="19.5">
      <c r="A42" s="101" t="s">
        <v>124</v>
      </c>
      <c r="B42" s="101" t="s">
        <v>125</v>
      </c>
      <c r="C42" s="1" t="s">
        <v>126</v>
      </c>
      <c r="D42" s="101" t="s">
        <v>127</v>
      </c>
      <c r="H42" s="102"/>
      <c r="I42" s="102"/>
      <c r="J42" s="102"/>
      <c r="K42" s="102"/>
      <c r="L42" s="102"/>
      <c r="M42" s="102"/>
      <c r="N42" s="102"/>
    </row>
    <row r="45" spans="1:16" ht="23.25">
      <c r="A45" s="103"/>
      <c r="B45" s="104"/>
      <c r="C45" s="104"/>
      <c r="D45" s="104"/>
      <c r="E45" s="104"/>
      <c r="F45" s="104"/>
      <c r="G45" s="104"/>
    </row>
  </sheetData>
  <sheetProtection selectLockedCells="1"/>
  <mergeCells count="28">
    <mergeCell ref="B1:P1"/>
    <mergeCell ref="B2:P2"/>
    <mergeCell ref="K3:M3"/>
    <mergeCell ref="N3:P3"/>
    <mergeCell ref="A40:G40"/>
    <mergeCell ref="H35:N35"/>
    <mergeCell ref="H36:N36"/>
    <mergeCell ref="H37:N37"/>
    <mergeCell ref="H38:N38"/>
    <mergeCell ref="H39:N39"/>
    <mergeCell ref="H40:N40"/>
    <mergeCell ref="A39:G39"/>
    <mergeCell ref="A35:G35"/>
    <mergeCell ref="A36:G36"/>
    <mergeCell ref="A37:G37"/>
    <mergeCell ref="A38:G38"/>
    <mergeCell ref="B25:P25"/>
    <mergeCell ref="A34:N34"/>
    <mergeCell ref="B3:D3"/>
    <mergeCell ref="E3:G3"/>
    <mergeCell ref="H3:J3"/>
    <mergeCell ref="H42:N42"/>
    <mergeCell ref="A45:G45"/>
    <mergeCell ref="B26:F26"/>
    <mergeCell ref="G26:K26"/>
    <mergeCell ref="L26:P26"/>
    <mergeCell ref="A41:G41"/>
    <mergeCell ref="H41:N41"/>
  </mergeCells>
  <conditionalFormatting sqref="B5:B19">
    <cfRule type="cellIs" dxfId="14" priority="193" operator="equal">
      <formula>$B$21</formula>
    </cfRule>
  </conditionalFormatting>
  <conditionalFormatting sqref="C5:C19">
    <cfRule type="cellIs" dxfId="13" priority="194" operator="equal">
      <formula>$C$21</formula>
    </cfRule>
  </conditionalFormatting>
  <conditionalFormatting sqref="D5:D19">
    <cfRule type="cellIs" dxfId="12" priority="195" operator="equal">
      <formula>$D$21</formula>
    </cfRule>
  </conditionalFormatting>
  <conditionalFormatting sqref="E5:E19">
    <cfRule type="cellIs" dxfId="11" priority="196" operator="equal">
      <formula>$E$21</formula>
    </cfRule>
  </conditionalFormatting>
  <conditionalFormatting sqref="F5:F19">
    <cfRule type="cellIs" dxfId="10" priority="197" operator="equal">
      <formula>$F$21</formula>
    </cfRule>
  </conditionalFormatting>
  <conditionalFormatting sqref="G5:G19">
    <cfRule type="cellIs" dxfId="9" priority="198" operator="equal">
      <formula>$G$21</formula>
    </cfRule>
  </conditionalFormatting>
  <conditionalFormatting sqref="H5:H19">
    <cfRule type="cellIs" dxfId="8" priority="199" operator="equal">
      <formula>$H$21</formula>
    </cfRule>
  </conditionalFormatting>
  <conditionalFormatting sqref="I5:I19">
    <cfRule type="cellIs" dxfId="7" priority="200" operator="equal">
      <formula>$I$21</formula>
    </cfRule>
  </conditionalFormatting>
  <conditionalFormatting sqref="J5:J19">
    <cfRule type="cellIs" dxfId="6" priority="201" operator="equal">
      <formula>$J$21</formula>
    </cfRule>
  </conditionalFormatting>
  <conditionalFormatting sqref="K5:K19">
    <cfRule type="cellIs" dxfId="5" priority="202" operator="equal">
      <formula>$K$21</formula>
    </cfRule>
  </conditionalFormatting>
  <conditionalFormatting sqref="L5:L19">
    <cfRule type="cellIs" dxfId="4" priority="203" operator="equal">
      <formula>$L$21</formula>
    </cfRule>
  </conditionalFormatting>
  <conditionalFormatting sqref="M5:M19">
    <cfRule type="cellIs" dxfId="3" priority="204" operator="equal">
      <formula>$M$21</formula>
    </cfRule>
  </conditionalFormatting>
  <conditionalFormatting sqref="N5:N19">
    <cfRule type="cellIs" dxfId="2" priority="205" operator="equal">
      <formula>$N$21</formula>
    </cfRule>
  </conditionalFormatting>
  <conditionalFormatting sqref="O5:O19">
    <cfRule type="cellIs" dxfId="1" priority="206" operator="equal">
      <formula>$O$21</formula>
    </cfRule>
  </conditionalFormatting>
  <conditionalFormatting sqref="P5:P19">
    <cfRule type="cellIs" dxfId="0" priority="207" operator="equal">
      <formula>$P$21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MIN(Planilha1!B5:B19)</f>
        <v>5.399</v>
      </c>
      <c r="C3" s="30">
        <f>MAX(Planilha1!B5:B19)</f>
        <v>5.4989999999999997</v>
      </c>
      <c r="D3" s="32" t="s">
        <v>12</v>
      </c>
      <c r="E3" s="3"/>
    </row>
    <row r="4" spans="1:5">
      <c r="A4" s="8">
        <v>2</v>
      </c>
      <c r="B4" s="30">
        <f>MIN(Planilha1!C5:C19)</f>
        <v>5.399</v>
      </c>
      <c r="C4" s="30">
        <f>MAX(Planilha1!C5:C19)</f>
        <v>5.4989999999999997</v>
      </c>
      <c r="D4" s="32" t="s">
        <v>13</v>
      </c>
      <c r="E4" s="3"/>
    </row>
    <row r="5" spans="1:5">
      <c r="A5" s="8">
        <v>3</v>
      </c>
      <c r="B5" s="30">
        <f>MIN(Planilha1!D5:D19)</f>
        <v>5.399</v>
      </c>
      <c r="C5" s="30">
        <f>MAX(Planilha1!D5:D19)</f>
        <v>5.4989999999999997</v>
      </c>
      <c r="D5" s="32" t="s">
        <v>14</v>
      </c>
      <c r="E5" s="3"/>
    </row>
    <row r="6" spans="1:5">
      <c r="A6" s="8">
        <v>4</v>
      </c>
      <c r="B6" s="4">
        <f>MIN(Planilha1!E5:E19)</f>
        <v>4.5890000000000004</v>
      </c>
      <c r="C6" s="4">
        <f>MAX(Planilha1!E5:E19)</f>
        <v>4.7990000000000004</v>
      </c>
      <c r="D6" s="10" t="s">
        <v>81</v>
      </c>
      <c r="E6" s="3"/>
    </row>
    <row r="7" spans="1:5">
      <c r="A7" s="8">
        <v>5</v>
      </c>
      <c r="B7" s="4">
        <f>MIN(Planilha1!F5:F19)</f>
        <v>4.5890000000000004</v>
      </c>
      <c r="C7" s="4">
        <f>MAX(Planilha1!F5:F19)</f>
        <v>4.7990000000000004</v>
      </c>
      <c r="D7" s="10" t="s">
        <v>82</v>
      </c>
      <c r="E7" s="3"/>
    </row>
    <row r="8" spans="1:5">
      <c r="A8" s="8">
        <v>6</v>
      </c>
      <c r="B8" s="4">
        <f>MIN(Planilha1!G5:G19)</f>
        <v>4.5890000000000004</v>
      </c>
      <c r="C8" s="4">
        <f>MAX(Planilha1!G5:G19)</f>
        <v>4.8369999999999997</v>
      </c>
      <c r="D8" s="10" t="s">
        <v>83</v>
      </c>
      <c r="E8" s="3"/>
    </row>
    <row r="9" spans="1:5">
      <c r="A9" s="8">
        <v>7</v>
      </c>
      <c r="B9" s="30">
        <f>MIN(Planilha1!H5:H19)</f>
        <v>4.5990000000000002</v>
      </c>
      <c r="C9" s="30">
        <f>MAX(Planilha1!H5:H19)</f>
        <v>4.899</v>
      </c>
      <c r="D9" s="32" t="s">
        <v>15</v>
      </c>
      <c r="E9" s="3"/>
    </row>
    <row r="10" spans="1:5">
      <c r="A10" s="8">
        <v>8</v>
      </c>
      <c r="B10" s="30">
        <f>MIN(Planilha1!I5:I19)</f>
        <v>4.5990000000000002</v>
      </c>
      <c r="C10" s="30">
        <f>MAX(Planilha1!I5:I19)</f>
        <v>4.899</v>
      </c>
      <c r="D10" s="32" t="s">
        <v>16</v>
      </c>
      <c r="E10" s="3"/>
    </row>
    <row r="11" spans="1:5">
      <c r="A11" s="8">
        <v>9</v>
      </c>
      <c r="B11" s="30">
        <f>MIN(Planilha1!J5:J19)</f>
        <v>4.5990000000000002</v>
      </c>
      <c r="C11" s="30">
        <f>MAX(Planilha1!J5:J19)</f>
        <v>4.899</v>
      </c>
      <c r="D11" s="33" t="s">
        <v>17</v>
      </c>
      <c r="E11" s="3"/>
    </row>
    <row r="12" spans="1:5">
      <c r="A12" s="8">
        <v>10</v>
      </c>
      <c r="B12" s="31">
        <f>MIN(Planilha1!K5:K19)</f>
        <v>5.9790000000000001</v>
      </c>
      <c r="C12" s="31">
        <f>MAX(Planilha1!K5:K19)</f>
        <v>6.1989999999999998</v>
      </c>
      <c r="D12" s="10" t="s">
        <v>84</v>
      </c>
      <c r="E12" s="3"/>
    </row>
    <row r="13" spans="1:5">
      <c r="A13" s="8">
        <v>11</v>
      </c>
      <c r="B13" s="31">
        <f>MIN(Planilha1!L5:L19)</f>
        <v>5.9790000000000001</v>
      </c>
      <c r="C13" s="31">
        <f>MAX(Planilha1!L5:L19)</f>
        <v>6.1989999999999998</v>
      </c>
      <c r="D13" s="10" t="s">
        <v>85</v>
      </c>
      <c r="E13" s="3"/>
    </row>
    <row r="14" spans="1:5">
      <c r="A14" s="8">
        <v>12</v>
      </c>
      <c r="B14" s="31">
        <f>MIN(Planilha1!M5:M19)</f>
        <v>5.9790000000000001</v>
      </c>
      <c r="C14" s="31">
        <f>MAX(Planilha1!M5:M19)</f>
        <v>6.2489999999999997</v>
      </c>
      <c r="D14" s="10" t="s">
        <v>86</v>
      </c>
      <c r="E14" s="3"/>
    </row>
    <row r="15" spans="1:5">
      <c r="A15" s="8">
        <v>13</v>
      </c>
      <c r="B15" s="34">
        <f>MIN(Planilha1!N5:N19)</f>
        <v>5.9790000000000001</v>
      </c>
      <c r="C15" s="34">
        <f>MAX(Planilha1!N5:N19)</f>
        <v>6.3689999999999998</v>
      </c>
      <c r="D15" s="32" t="s">
        <v>87</v>
      </c>
      <c r="E15" s="3"/>
    </row>
    <row r="16" spans="1:5">
      <c r="A16" s="8">
        <v>14</v>
      </c>
      <c r="B16" s="34">
        <f>MIN(Planilha1!O5:O19)</f>
        <v>5.9790000000000001</v>
      </c>
      <c r="C16" s="34">
        <f>MAX(Planilha1!O5:O19)</f>
        <v>6.3689999999999998</v>
      </c>
      <c r="D16" s="32" t="s">
        <v>88</v>
      </c>
      <c r="E16" s="3"/>
    </row>
    <row r="17" spans="1:6">
      <c r="A17" s="8">
        <v>15</v>
      </c>
      <c r="B17" s="34">
        <f>MIN(Planilha1!P5:P19)</f>
        <v>5.9790000000000001</v>
      </c>
      <c r="C17" s="34">
        <f>MAX(Planilha1!P5:P19)</f>
        <v>6.3689999999999998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elisiane.silva</cp:lastModifiedBy>
  <cp:lastPrinted>2021-05-03T16:36:26Z</cp:lastPrinted>
  <dcterms:created xsi:type="dcterms:W3CDTF">2019-05-07T12:46:20Z</dcterms:created>
  <dcterms:modified xsi:type="dcterms:W3CDTF">2021-10-21T19:20:47Z</dcterms:modified>
</cp:coreProperties>
</file>