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1840" windowHeight="9720"/>
  </bookViews>
  <sheets>
    <sheet name="Planilha1" sheetId="1" r:id="rId1"/>
    <sheet name="Cálculo Percentual" sheetId="2" r:id="rId2"/>
  </sheets>
  <calcPr calcId="124519"/>
</workbook>
</file>

<file path=xl/calcChain.xml><?xml version="1.0" encoding="utf-8"?>
<calcChain xmlns="http://schemas.openxmlformats.org/spreadsheetml/2006/main">
  <c r="P24" i="1"/>
  <c r="P32" s="1"/>
  <c r="O24"/>
  <c r="K32" s="1"/>
  <c r="N24"/>
  <c r="F32" s="1"/>
  <c r="M24"/>
  <c r="O32" s="1"/>
  <c r="L24"/>
  <c r="J32" s="1"/>
  <c r="K24"/>
  <c r="E32" s="1"/>
  <c r="C17" i="2"/>
  <c r="P23" i="1" s="1"/>
  <c r="P31" s="1"/>
  <c r="C16" i="2"/>
  <c r="O23" i="1" s="1"/>
  <c r="K31" s="1"/>
  <c r="C15" i="2"/>
  <c r="N23" i="1" s="1"/>
  <c r="F31" s="1"/>
  <c r="C14" i="2"/>
  <c r="M23" i="1" s="1"/>
  <c r="O31" s="1"/>
  <c r="C13" i="2"/>
  <c r="L23" i="1" s="1"/>
  <c r="J31" s="1"/>
  <c r="C12" i="2"/>
  <c r="K23" i="1" s="1"/>
  <c r="E31" s="1"/>
  <c r="B17" i="2"/>
  <c r="P22" i="1" s="1"/>
  <c r="P30" s="1"/>
  <c r="B16" i="2"/>
  <c r="O22" i="1" s="1"/>
  <c r="K30" s="1"/>
  <c r="B15" i="2"/>
  <c r="N22" i="1" s="1"/>
  <c r="F30" s="1"/>
  <c r="B14" i="2"/>
  <c r="M22" i="1" s="1"/>
  <c r="O30" s="1"/>
  <c r="B13" i="2"/>
  <c r="L22" i="1" s="1"/>
  <c r="J30" s="1"/>
  <c r="B12" i="2"/>
  <c r="K22" i="1" s="1"/>
  <c r="E30" s="1"/>
  <c r="D24"/>
  <c r="L32" s="1"/>
  <c r="E24"/>
  <c r="C32" s="1"/>
  <c r="F24"/>
  <c r="H32" s="1"/>
  <c r="G24"/>
  <c r="M32" s="1"/>
  <c r="H24"/>
  <c r="D32" s="1"/>
  <c r="I24"/>
  <c r="I32" s="1"/>
  <c r="J24"/>
  <c r="N32" s="1"/>
  <c r="C24"/>
  <c r="G32" s="1"/>
  <c r="B24"/>
  <c r="B32" s="1"/>
  <c r="E33" l="1"/>
  <c r="J33"/>
  <c r="F33"/>
  <c r="P33"/>
  <c r="O33"/>
  <c r="K33"/>
  <c r="N21"/>
  <c r="O21"/>
  <c r="M21"/>
  <c r="P21"/>
  <c r="L21"/>
  <c r="K21"/>
  <c r="B11" i="2"/>
  <c r="J22" i="1" s="1"/>
  <c r="N30" s="1"/>
  <c r="B10" i="2"/>
  <c r="I22" i="1" s="1"/>
  <c r="I30" s="1"/>
  <c r="B9" i="2"/>
  <c r="H22" i="1" s="1"/>
  <c r="D30" s="1"/>
  <c r="B8" i="2"/>
  <c r="G22" i="1" s="1"/>
  <c r="M30" s="1"/>
  <c r="B7" i="2"/>
  <c r="F22" i="1" s="1"/>
  <c r="H30" s="1"/>
  <c r="B6" i="2"/>
  <c r="E22" i="1" s="1"/>
  <c r="C30" s="1"/>
  <c r="B5" i="2"/>
  <c r="D22" i="1" s="1"/>
  <c r="L30" s="1"/>
  <c r="C11" i="2"/>
  <c r="J23" i="1" s="1"/>
  <c r="N31" s="1"/>
  <c r="C10" i="2"/>
  <c r="I23" i="1" s="1"/>
  <c r="I31" s="1"/>
  <c r="C9" i="2"/>
  <c r="H23" i="1" s="1"/>
  <c r="D31" s="1"/>
  <c r="C8" i="2"/>
  <c r="G23" i="1" s="1"/>
  <c r="M31" s="1"/>
  <c r="C7" i="2"/>
  <c r="F23" i="1" s="1"/>
  <c r="H31" s="1"/>
  <c r="C6" i="2"/>
  <c r="E23" i="1" s="1"/>
  <c r="C31" s="1"/>
  <c r="C5" i="2"/>
  <c r="D23" i="1" s="1"/>
  <c r="L31" s="1"/>
  <c r="C4" i="2"/>
  <c r="C23" i="1" s="1"/>
  <c r="G31" s="1"/>
  <c r="B4" i="2"/>
  <c r="C22" i="1" s="1"/>
  <c r="G30" s="1"/>
  <c r="C3" i="2"/>
  <c r="B23" i="1" s="1"/>
  <c r="B31" s="1"/>
  <c r="B3" i="2"/>
  <c r="B22" i="1" s="1"/>
  <c r="B30" s="1"/>
  <c r="M33" l="1"/>
  <c r="I33"/>
  <c r="C33"/>
  <c r="G33"/>
  <c r="L33"/>
  <c r="H33"/>
  <c r="D33"/>
  <c r="N33"/>
  <c r="B33"/>
  <c r="D21"/>
  <c r="F21"/>
  <c r="H21"/>
  <c r="J21"/>
  <c r="I21"/>
  <c r="B21"/>
  <c r="C21"/>
  <c r="E21"/>
  <c r="G21"/>
</calcChain>
</file>

<file path=xl/sharedStrings.xml><?xml version="1.0" encoding="utf-8"?>
<sst xmlns="http://schemas.openxmlformats.org/spreadsheetml/2006/main" count="204" uniqueCount="135">
  <si>
    <t>14. Posto Zimmermann</t>
  </si>
  <si>
    <t>15. Posto Zimmermann</t>
  </si>
  <si>
    <t>ETANOL</t>
  </si>
  <si>
    <t>GASOLINA COMUM</t>
  </si>
  <si>
    <t>DIESEL S10</t>
  </si>
  <si>
    <t>Dinheiro em Espécie</t>
  </si>
  <si>
    <t>Cartão de Débito</t>
  </si>
  <si>
    <t>Cartão de Crédito</t>
  </si>
  <si>
    <t>Diferença Percentual</t>
  </si>
  <si>
    <t>Min</t>
  </si>
  <si>
    <t>Máx</t>
  </si>
  <si>
    <t>Diferença Percentual
(Planilha01)</t>
  </si>
  <si>
    <t>Etanol (dinheiro)</t>
  </si>
  <si>
    <t>Etanol (débito)</t>
  </si>
  <si>
    <t>Etanol (crédito)</t>
  </si>
  <si>
    <t>Diesel S10 (dinheiro)</t>
  </si>
  <si>
    <t>Diesel S10 (débito)</t>
  </si>
  <si>
    <t>Diesel S10 (crédito)</t>
  </si>
  <si>
    <t>Fórmula: =SOMA(máx-mín)/máx</t>
  </si>
  <si>
    <t>CARTÃO DE DÉBITO</t>
  </si>
  <si>
    <t>CARTÃO DE CRÉDITO</t>
  </si>
  <si>
    <r>
      <t>COMPARATIVO</t>
    </r>
    <r>
      <rPr>
        <b/>
        <sz val="15"/>
        <color theme="1"/>
        <rFont val="Calibri"/>
        <family val="2"/>
        <scheme val="minor"/>
      </rPr>
      <t xml:space="preserve">
</t>
    </r>
    <r>
      <rPr>
        <sz val="15"/>
        <color theme="1"/>
        <rFont val="Calibri"/>
        <family val="2"/>
        <scheme val="minor"/>
      </rPr>
      <t>(diferença por forma de pagamento)</t>
    </r>
  </si>
  <si>
    <t>Etanol</t>
  </si>
  <si>
    <t>Diesel S10</t>
  </si>
  <si>
    <t>Preço mais baixo</t>
  </si>
  <si>
    <t>Preço mais alto</t>
  </si>
  <si>
    <t>preço + baixo (ocultar linha)</t>
  </si>
  <si>
    <t>preço + alto (ocultar linha)</t>
  </si>
  <si>
    <t>Média de preço</t>
  </si>
  <si>
    <t>média de preço (ocultar linha)</t>
  </si>
  <si>
    <r>
      <rPr>
        <b/>
        <sz val="12"/>
        <color theme="1"/>
        <rFont val="Calibri"/>
        <family val="2"/>
        <scheme val="minor"/>
      </rPr>
      <t>1. Posto Agricopel:</t>
    </r>
    <r>
      <rPr>
        <sz val="12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</si>
  <si>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2"/>
        <color theme="1"/>
        <rFont val="Calibri"/>
        <family val="2"/>
        <scheme val="minor"/>
      </rPr>
      <t>2. Posto Av. das Comunidades:</t>
    </r>
    <r>
      <rPr>
        <sz val="12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</si>
  <si>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2"/>
        <color theme="1"/>
        <rFont val="Calibri"/>
        <family val="2"/>
        <scheme val="minor"/>
      </rPr>
      <t>4. Posto Bella Vista:</t>
    </r>
    <r>
      <rPr>
        <sz val="12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</si>
  <si>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2"/>
        <color theme="1"/>
        <rFont val="Calibri"/>
        <family val="2"/>
        <scheme val="minor"/>
      </rPr>
      <t>9. Posto La Victoria:</t>
    </r>
    <r>
      <rPr>
        <sz val="12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</si>
  <si>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2"/>
        <color theme="1"/>
        <rFont val="Calibri"/>
        <family val="2"/>
        <scheme val="minor"/>
      </rPr>
      <t>10. Posto Padilha:</t>
    </r>
    <r>
      <rPr>
        <sz val="12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</si>
  <si>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2"/>
        <color theme="1"/>
        <rFont val="Calibri"/>
        <family val="2"/>
        <scheme val="minor"/>
      </rPr>
      <t>11. Posto Soazu:</t>
    </r>
    <r>
      <rPr>
        <sz val="12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</si>
  <si>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2"/>
        <color theme="1"/>
        <rFont val="Calibri"/>
        <family val="2"/>
        <scheme val="minor"/>
      </rPr>
      <t>13. Posto Texas:</t>
    </r>
    <r>
      <rPr>
        <sz val="12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</si>
  <si>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2"/>
        <color theme="1"/>
        <rFont val="Calibri"/>
        <family val="2"/>
        <scheme val="minor"/>
      </rPr>
      <t>14. Posto Zimmermann:</t>
    </r>
    <r>
      <rPr>
        <sz val="12"/>
        <color theme="1"/>
        <rFont val="Calibri"/>
        <family val="2"/>
        <scheme val="minor"/>
      </rPr>
      <t xml:space="preserve"> Rua Coronel Aristiliano Ramos, nº 798, Centro, Gaspar/SC</t>
    </r>
  </si>
  <si>
    <t>LISTA DOS ESTABELECIMENTOS ONDE A PESQUISA FOI REALIZADA:</t>
  </si>
  <si>
    <t>Gasolina Comum</t>
  </si>
  <si>
    <t>Posto</t>
  </si>
  <si>
    <t>CNPJ</t>
  </si>
  <si>
    <t>Endereço</t>
  </si>
  <si>
    <t>Posto Agricopel</t>
  </si>
  <si>
    <t>Posto Av. das Comunidades</t>
  </si>
  <si>
    <t>Posto Bella Vista</t>
  </si>
  <si>
    <t>Posto La Victória</t>
  </si>
  <si>
    <t>Posto Padilha</t>
  </si>
  <si>
    <t>Posto Soazu</t>
  </si>
  <si>
    <t>Posto Testoni</t>
  </si>
  <si>
    <t>Posto Texas</t>
  </si>
  <si>
    <t>Posto Zimmermann</t>
  </si>
  <si>
    <t>ENDEREÇOS</t>
  </si>
  <si>
    <t>DINHEIRO EM ESPÉCIE</t>
  </si>
  <si>
    <t>B</t>
  </si>
  <si>
    <t>C</t>
  </si>
  <si>
    <t>D</t>
  </si>
  <si>
    <t>colunas de referência</t>
  </si>
  <si>
    <t>E</t>
  </si>
  <si>
    <t>F</t>
  </si>
  <si>
    <t>G</t>
  </si>
  <si>
    <t>H</t>
  </si>
  <si>
    <t>I</t>
  </si>
  <si>
    <t>J</t>
  </si>
  <si>
    <t>DIESEL COMUM (S500)</t>
  </si>
  <si>
    <t>GASOLINA ADITIVADA</t>
  </si>
  <si>
    <t>Diesel Comum</t>
  </si>
  <si>
    <t>Gasolina Aditivada</t>
  </si>
  <si>
    <t>Diesel Comum (dinheiro)</t>
  </si>
  <si>
    <t>Diesel Comum (débito)</t>
  </si>
  <si>
    <t>Diesel Comum (crédito)</t>
  </si>
  <si>
    <t>Gasolina Comum (dinheiro)</t>
  </si>
  <si>
    <t>Gasolina Comum (débito)</t>
  </si>
  <si>
    <t>Gasolina Comum (crédito)</t>
  </si>
  <si>
    <t>Gasolina Aditivada (dinheiro)</t>
  </si>
  <si>
    <t>Gasolina Aditivada (débito)</t>
  </si>
  <si>
    <t>Gasolina Aditivada (crédito)</t>
  </si>
  <si>
    <t>K</t>
  </si>
  <si>
    <t>L</t>
  </si>
  <si>
    <t>M</t>
  </si>
  <si>
    <t>N</t>
  </si>
  <si>
    <t>O</t>
  </si>
  <si>
    <t>P</t>
  </si>
  <si>
    <r>
      <t xml:space="preserve">Economia </t>
    </r>
    <r>
      <rPr>
        <b/>
        <sz val="13"/>
        <color theme="1"/>
        <rFont val="Calibri"/>
        <family val="2"/>
        <scheme val="minor"/>
      </rPr>
      <t xml:space="preserve">
(abastec. tanque de 50 litros)</t>
    </r>
  </si>
  <si>
    <r>
      <rPr>
        <b/>
        <sz val="15"/>
        <color theme="1"/>
        <rFont val="Calibri"/>
        <family val="2"/>
        <scheme val="minor"/>
      </rPr>
      <t>1. Posto Agricopel:</t>
    </r>
    <r>
      <rPr>
        <sz val="15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</si>
  <si>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5"/>
        <color theme="1"/>
        <rFont val="Calibri"/>
        <family val="2"/>
        <scheme val="minor"/>
      </rPr>
      <t>9. Posto La Victoria:</t>
    </r>
    <r>
      <rPr>
        <sz val="15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</si>
  <si>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5"/>
        <color theme="1"/>
        <rFont val="Calibri"/>
        <family val="2"/>
        <scheme val="minor"/>
      </rPr>
      <t>2. Posto Av. das Comunidades:</t>
    </r>
    <r>
      <rPr>
        <sz val="15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</si>
  <si>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5"/>
        <color theme="1"/>
        <rFont val="Calibri"/>
        <family val="2"/>
        <scheme val="minor"/>
      </rPr>
      <t>10. Posto Padilha:</t>
    </r>
    <r>
      <rPr>
        <sz val="15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</si>
  <si>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5"/>
        <color theme="1"/>
        <rFont val="Calibri"/>
        <family val="2"/>
        <scheme val="minor"/>
      </rPr>
      <t>11. Posto Soazu:</t>
    </r>
    <r>
      <rPr>
        <sz val="15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</si>
  <si>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5"/>
        <color theme="1"/>
        <rFont val="Calibri"/>
        <family val="2"/>
        <scheme val="minor"/>
      </rPr>
      <t>4. Posto Bella Vista:</t>
    </r>
    <r>
      <rPr>
        <sz val="15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</si>
  <si>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5"/>
        <color theme="1"/>
        <rFont val="Calibri"/>
        <family val="2"/>
        <scheme val="minor"/>
      </rPr>
      <t>13. Posto Texas:</t>
    </r>
    <r>
      <rPr>
        <sz val="15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</si>
  <si>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5"/>
        <color theme="1"/>
        <rFont val="Calibri"/>
        <family val="2"/>
        <scheme val="minor"/>
      </rPr>
      <t>14. Posto Zimmermann:</t>
    </r>
    <r>
      <rPr>
        <sz val="15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</si>
  <si>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5"/>
        <color theme="1"/>
        <rFont val="Calibri"/>
        <family val="2"/>
        <scheme val="minor"/>
      </rPr>
      <t xml:space="preserve">5. Auto Posto Gaspar : </t>
    </r>
    <r>
      <rPr>
        <sz val="15"/>
        <color theme="1"/>
        <rFont val="Calibri"/>
        <family val="2"/>
        <scheme val="minor"/>
      </rPr>
      <t>Rodovia BR 470, nº 2020, Margem Esquerda, Gaspar/SC</t>
    </r>
  </si>
  <si>
    <r>
      <rPr>
        <b/>
        <sz val="15"/>
        <color theme="1"/>
        <rFont val="Calibri"/>
        <family val="2"/>
        <scheme val="minor"/>
      </rPr>
      <t xml:space="preserve">12. Posto AJ: </t>
    </r>
    <r>
      <rPr>
        <sz val="15"/>
        <color theme="1"/>
        <rFont val="Calibri"/>
        <family val="2"/>
        <scheme val="minor"/>
      </rPr>
      <t>Rua Bonifacio Haendchen, nº 1154, Belchior Central, Gaspar/SC</t>
    </r>
  </si>
  <si>
    <t xml:space="preserve">13. Posto Texas </t>
  </si>
  <si>
    <t xml:space="preserve">12. Posto AJ Fischer </t>
  </si>
  <si>
    <t xml:space="preserve">11. Posto Soazu </t>
  </si>
  <si>
    <t xml:space="preserve">10. Posto Padilha </t>
  </si>
  <si>
    <t xml:space="preserve">9. Posto La Victoria </t>
  </si>
  <si>
    <t xml:space="preserve">7. Posto Delta Shop </t>
  </si>
  <si>
    <t xml:space="preserve">5. Auto Posto Gaspar </t>
  </si>
  <si>
    <t xml:space="preserve">4. Posto Bella Vista </t>
  </si>
  <si>
    <t>2. Posto Av. das Comunidade</t>
  </si>
  <si>
    <t xml:space="preserve">1. Posto Agricopel </t>
  </si>
  <si>
    <t xml:space="preserve">8. Auto Posto Bailer </t>
  </si>
  <si>
    <r>
      <rPr>
        <b/>
        <sz val="15"/>
        <color theme="1"/>
        <rFont val="Calibri"/>
        <family val="2"/>
        <scheme val="minor"/>
      </rPr>
      <t>15. Posto Zimmermann:</t>
    </r>
    <r>
      <rPr>
        <sz val="15"/>
        <color theme="1"/>
        <rFont val="Calibri"/>
        <family val="2"/>
        <scheme val="minor"/>
      </rPr>
      <t xml:space="preserve"> Rodovia BR 470, S/Nº, km 39, Centro, Gaspar/SC</t>
    </r>
  </si>
  <si>
    <r>
      <rPr>
        <b/>
        <sz val="15"/>
        <color theme="1"/>
        <rFont val="Calibri"/>
        <family val="2"/>
        <scheme val="minor"/>
      </rPr>
      <t>6. Posto Testoni:</t>
    </r>
    <r>
      <rPr>
        <sz val="15"/>
        <color theme="1"/>
        <rFont val="Calibri"/>
        <family val="2"/>
        <scheme val="minor"/>
      </rPr>
      <t xml:space="preserve"> Rodovia Jorge Lacerda, nº 4000, Poço Grande, Gaspar/SC</t>
    </r>
  </si>
  <si>
    <t>6. Posto Testoni</t>
  </si>
  <si>
    <r>
      <rPr>
        <b/>
        <sz val="15"/>
        <color theme="1"/>
        <rFont val="Calibri"/>
        <family val="2"/>
        <scheme val="minor"/>
      </rPr>
      <t>3. Posto Julinho (Ipiranga):</t>
    </r>
    <r>
      <rPr>
        <sz val="15"/>
        <color theme="1"/>
        <rFont val="Calibri"/>
        <family val="2"/>
        <scheme val="minor"/>
      </rPr>
      <t xml:space="preserve"> Av. das comunidades, nº 278, Centro, Gaspar/SC</t>
    </r>
  </si>
  <si>
    <t>3. Posto Julinho (Ipiranga)</t>
  </si>
  <si>
    <r>
      <rPr>
        <b/>
        <sz val="15"/>
        <color theme="1"/>
        <rFont val="Calibri"/>
        <family val="2"/>
        <scheme val="minor"/>
      </rPr>
      <t xml:space="preserve">8. Auto Posto Bailer: </t>
    </r>
    <r>
      <rPr>
        <sz val="15"/>
        <color theme="1"/>
        <rFont val="Calibri"/>
        <family val="2"/>
        <scheme val="minor"/>
      </rPr>
      <t xml:space="preserve">Rod. Ivo </t>
    </r>
  </si>
  <si>
    <t>Silveira, S/N-</t>
  </si>
  <si>
    <r>
      <rPr>
        <sz val="15"/>
        <color theme="1"/>
        <rFont val="Calibri"/>
        <family val="2"/>
        <scheme val="minor"/>
      </rPr>
      <t>Barracão,</t>
    </r>
    <r>
      <rPr>
        <sz val="12"/>
        <color theme="1"/>
        <rFont val="Calibri"/>
        <family val="2"/>
        <scheme val="minor"/>
      </rPr>
      <t xml:space="preserve"> </t>
    </r>
  </si>
  <si>
    <t>Gaspar/SC</t>
  </si>
  <si>
    <r>
      <t xml:space="preserve">7. Posto Delta Shop: </t>
    </r>
    <r>
      <rPr>
        <sz val="15"/>
        <color theme="1"/>
        <rFont val="Calibri"/>
        <family val="2"/>
        <scheme val="minor"/>
      </rPr>
      <t>Rod. Jorge Lacerda, n° 9990, Poço Grande, Gaspar/SC</t>
    </r>
  </si>
  <si>
    <t>16. Posto AutoMais</t>
  </si>
  <si>
    <r>
      <t xml:space="preserve">16. Posto AutoMais: </t>
    </r>
    <r>
      <rPr>
        <sz val="15"/>
        <color theme="1"/>
        <rFont val="Calibri"/>
        <family val="2"/>
        <scheme val="minor"/>
      </rPr>
      <t xml:space="preserve">Rua Dr Nereu Ramos, n° 1164, Coloninha, Gaspar/SC </t>
    </r>
  </si>
  <si>
    <t>x</t>
  </si>
  <si>
    <r>
      <rPr>
        <b/>
        <sz val="12"/>
        <color theme="1"/>
        <rFont val="Calibri"/>
        <family val="2"/>
        <scheme val="minor"/>
      </rPr>
      <t>7. Posto Delta Shop:</t>
    </r>
    <r>
      <rPr>
        <sz val="12"/>
        <color theme="1"/>
        <rFont val="Calibri"/>
        <family val="2"/>
        <scheme val="minor"/>
      </rPr>
      <t xml:space="preserve"> Rodovia Jorge Lacerda, nº 9990, Poço Grande, Gaspar/SC</t>
    </r>
  </si>
  <si>
    <t>Posto AJ</t>
  </si>
  <si>
    <t>Auto Posto Mais</t>
  </si>
  <si>
    <t>Posto Delta Shop</t>
  </si>
  <si>
    <t>Auto Posto Gaspar</t>
  </si>
  <si>
    <t>Posto Julinho (Ipiranga)</t>
  </si>
  <si>
    <r>
      <rPr>
        <b/>
        <sz val="12"/>
        <color theme="1"/>
        <rFont val="Calibri"/>
        <family val="2"/>
        <scheme val="minor"/>
      </rPr>
      <t>3. Posto Julinho (Ipiranga):</t>
    </r>
    <r>
      <rPr>
        <sz val="12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</si>
  <si>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2"/>
        <color theme="1"/>
        <rFont val="Calibri"/>
        <family val="2"/>
        <scheme val="minor"/>
      </rPr>
      <t>15. Posto Zimmermann:</t>
    </r>
    <r>
      <rPr>
        <sz val="12"/>
        <color theme="1"/>
        <rFont val="Calibri"/>
        <family val="2"/>
        <scheme val="minor"/>
      </rPr>
      <t xml:space="preserve"> Rodovia BR 470, S/Nº, km 39, Centro, Gaspar/SC</t>
    </r>
  </si>
  <si>
    <r>
      <rPr>
        <b/>
        <sz val="12"/>
        <color theme="1"/>
        <rFont val="Calibri"/>
        <family val="2"/>
        <scheme val="minor"/>
      </rPr>
      <t xml:space="preserve">6. Posto Testoni: </t>
    </r>
    <r>
      <rPr>
        <sz val="12"/>
        <color theme="1"/>
        <rFont val="Calibri"/>
        <family val="2"/>
        <scheme val="minor"/>
      </rPr>
      <t>Rodovia Jorge Lacerda, nº 4000, Poço Grande, Gaspar/SC</t>
    </r>
  </si>
  <si>
    <r>
      <rPr>
        <b/>
        <sz val="12"/>
        <color theme="1"/>
        <rFont val="Calibri"/>
        <family val="2"/>
        <scheme val="minor"/>
      </rPr>
      <t xml:space="preserve">12. Posto AJ: </t>
    </r>
    <r>
      <rPr>
        <sz val="12"/>
        <color theme="1"/>
        <rFont val="Calibri"/>
        <family val="2"/>
        <scheme val="minor"/>
      </rPr>
      <t>Rua Bonifácio Haendchen, nº 5136, Belchior Central, Gaspar/SC</t>
    </r>
  </si>
  <si>
    <r>
      <rPr>
        <b/>
        <sz val="12"/>
        <color theme="1"/>
        <rFont val="Calibri"/>
        <family val="2"/>
        <scheme val="minor"/>
      </rPr>
      <t>5. Auto Posto Gaspar:</t>
    </r>
    <r>
      <rPr>
        <sz val="12"/>
        <color theme="1"/>
        <rFont val="Calibri"/>
        <family val="2"/>
        <scheme val="minor"/>
      </rPr>
      <t xml:space="preserve"> Rodovia BR 470, nº 2020, Margem Esquerda, Gaspar/SC</t>
    </r>
  </si>
  <si>
    <t>Auto Posto Bailer</t>
  </si>
  <si>
    <r>
      <rPr>
        <b/>
        <sz val="12"/>
        <color theme="1"/>
        <rFont val="Calibri"/>
        <family val="2"/>
        <scheme val="minor"/>
      </rPr>
      <t>8. Auto Posto Bailer:</t>
    </r>
    <r>
      <rPr>
        <sz val="12"/>
        <color theme="1"/>
        <rFont val="Calibri"/>
        <family val="2"/>
        <scheme val="minor"/>
      </rPr>
      <t xml:space="preserve"> Rodovia Ivo Silveira, nº 9755, Barracão, Gaspar/SC</t>
    </r>
  </si>
  <si>
    <r>
      <rPr>
        <b/>
        <sz val="12"/>
        <color theme="1"/>
        <rFont val="Calibri"/>
        <family val="2"/>
        <scheme val="minor"/>
      </rPr>
      <t>16. Auto Posto Mais:</t>
    </r>
    <r>
      <rPr>
        <sz val="12"/>
        <color theme="1"/>
        <rFont val="Calibri"/>
        <family val="2"/>
        <scheme val="minor"/>
      </rPr>
      <t xml:space="preserve"> Rua Dr Nereu Ramos, nº 1164, Coloninha, Gaspar/SC</t>
    </r>
  </si>
  <si>
    <t>X</t>
  </si>
  <si>
    <t>PESQUISA DE PREÇOS DOS COMBUSTÍVEIS (ABRIL/2024)</t>
  </si>
  <si>
    <t>A presente pesquisa foi realizada no dia 24 de ABRIL de 2024, abrangendo somente 5 (cinco) produtos e contemplando 3 (três) formas de pagamento. Dito isto, cumpre esclarecer que os preços aqui expostos são meramente informativos e estão sujeitos a variações, sem aviso prévio.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</si>
</sst>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164" formatCode="&quot;R$&quot;\ #,##0.000;[Red]\-&quot;R$&quot;\ #,##0.000"/>
    <numFmt numFmtId="165" formatCode="00&quot;.&quot;000&quot;.&quot;000&quot;/&quot;0000&quot;-&quot;00"/>
    <numFmt numFmtId="166" formatCode="#,##0.000;[Red]\-#,##0.000"/>
  </numFmts>
  <fonts count="2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92D050"/>
      <name val="Calibri"/>
      <family val="2"/>
      <scheme val="minor"/>
    </font>
    <font>
      <sz val="30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wrapText="1"/>
    </xf>
    <xf numFmtId="0" fontId="1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164" fontId="4" fillId="5" borderId="0" xfId="0" applyNumberFormat="1" applyFont="1" applyFill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164" fontId="4" fillId="6" borderId="0" xfId="0" applyNumberFormat="1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164" fontId="17" fillId="7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 applyProtection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164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</xf>
    <xf numFmtId="10" fontId="6" fillId="2" borderId="7" xfId="0" applyNumberFormat="1" applyFont="1" applyFill="1" applyBorder="1" applyAlignment="1" applyProtection="1">
      <alignment horizontal="center" vertical="center" wrapText="1"/>
    </xf>
    <xf numFmtId="10" fontId="6" fillId="2" borderId="8" xfId="0" applyNumberFormat="1" applyFont="1" applyFill="1" applyBorder="1" applyAlignment="1" applyProtection="1">
      <alignment horizontal="center" vertical="center" wrapText="1"/>
    </xf>
    <xf numFmtId="10" fontId="6" fillId="2" borderId="9" xfId="0" applyNumberFormat="1" applyFont="1" applyFill="1" applyBorder="1" applyAlignment="1" applyProtection="1">
      <alignment horizontal="center" vertical="center" wrapText="1"/>
    </xf>
    <xf numFmtId="10" fontId="6" fillId="2" borderId="7" xfId="0" applyNumberFormat="1" applyFont="1" applyFill="1" applyBorder="1" applyAlignment="1">
      <alignment horizontal="center" vertical="center" wrapText="1"/>
    </xf>
    <xf numFmtId="10" fontId="6" fillId="2" borderId="8" xfId="0" applyNumberFormat="1" applyFont="1" applyFill="1" applyBorder="1" applyAlignment="1">
      <alignment horizontal="center" vertical="center" wrapText="1"/>
    </xf>
    <xf numFmtId="10" fontId="6" fillId="2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7" fillId="3" borderId="6" xfId="0" applyNumberFormat="1" applyFont="1" applyFill="1" applyBorder="1" applyAlignment="1">
      <alignment horizontal="center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</xf>
    <xf numFmtId="164" fontId="7" fillId="8" borderId="1" xfId="0" applyNumberFormat="1" applyFont="1" applyFill="1" applyBorder="1" applyAlignment="1" applyProtection="1">
      <alignment horizontal="center" vertical="center" wrapText="1"/>
    </xf>
    <xf numFmtId="166" fontId="7" fillId="8" borderId="1" xfId="0" applyNumberFormat="1" applyFont="1" applyFill="1" applyBorder="1" applyAlignment="1">
      <alignment horizontal="center" vertical="center" wrapText="1"/>
    </xf>
    <xf numFmtId="166" fontId="7" fillId="8" borderId="6" xfId="0" applyNumberFormat="1" applyFont="1" applyFill="1" applyBorder="1" applyAlignment="1">
      <alignment horizontal="center" vertical="center" wrapText="1"/>
    </xf>
    <xf numFmtId="8" fontId="7" fillId="8" borderId="7" xfId="0" applyNumberFormat="1" applyFont="1" applyFill="1" applyBorder="1" applyAlignment="1" applyProtection="1">
      <alignment horizontal="center" vertical="center" wrapText="1"/>
    </xf>
    <xf numFmtId="8" fontId="7" fillId="8" borderId="8" xfId="0" applyNumberFormat="1" applyFont="1" applyFill="1" applyBorder="1" applyAlignment="1" applyProtection="1">
      <alignment horizontal="center" vertical="center" wrapText="1"/>
    </xf>
    <xf numFmtId="8" fontId="7" fillId="8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right" vertical="center" wrapText="1"/>
    </xf>
    <xf numFmtId="0" fontId="6" fillId="8" borderId="22" xfId="0" applyFont="1" applyFill="1" applyBorder="1" applyAlignment="1" applyProtection="1">
      <alignment horizontal="right" vertical="center" wrapText="1"/>
    </xf>
    <xf numFmtId="0" fontId="6" fillId="3" borderId="22" xfId="0" applyFont="1" applyFill="1" applyBorder="1" applyAlignment="1" applyProtection="1">
      <alignment horizontal="right" vertical="center" wrapText="1"/>
    </xf>
    <xf numFmtId="0" fontId="6" fillId="8" borderId="23" xfId="0" applyFont="1" applyFill="1" applyBorder="1" applyAlignment="1" applyProtection="1">
      <alignment horizontal="right" vertical="center" wrapText="1"/>
    </xf>
    <xf numFmtId="8" fontId="7" fillId="8" borderId="0" xfId="0" applyNumberFormat="1" applyFont="1" applyFill="1" applyBorder="1" applyAlignment="1" applyProtection="1">
      <alignment horizontal="center" vertical="center" wrapText="1"/>
    </xf>
    <xf numFmtId="0" fontId="6" fillId="8" borderId="14" xfId="0" applyFont="1" applyFill="1" applyBorder="1" applyAlignment="1" applyProtection="1">
      <alignment horizontal="left" vertical="center"/>
    </xf>
    <xf numFmtId="164" fontId="7" fillId="8" borderId="5" xfId="0" applyNumberFormat="1" applyFont="1" applyFill="1" applyBorder="1" applyAlignment="1" applyProtection="1">
      <alignment horizontal="center" vertical="center"/>
      <protection locked="0"/>
    </xf>
    <xf numFmtId="164" fontId="7" fillId="8" borderId="1" xfId="0" applyNumberFormat="1" applyFont="1" applyFill="1" applyBorder="1" applyAlignment="1" applyProtection="1">
      <alignment horizontal="center" vertical="center"/>
      <protection locked="0"/>
    </xf>
    <xf numFmtId="164" fontId="7" fillId="8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center" wrapText="1"/>
    </xf>
  </cellXfs>
  <cellStyles count="1">
    <cellStyle name="Normal" xfId="0" builtinId="0"/>
  </cellStyles>
  <dxfs count="5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417019</xdr:colOff>
      <xdr:row>1</xdr:row>
      <xdr:rowOff>564010</xdr:rowOff>
    </xdr:from>
    <xdr:to>
      <xdr:col>0</xdr:col>
      <xdr:colOff>2104394</xdr:colOff>
      <xdr:row>3</xdr:row>
      <xdr:rowOff>412277</xdr:rowOff>
    </xdr:to>
    <xdr:pic>
      <xdr:nvPicPr>
        <xdr:cNvPr id="2" name="Imagem 1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1053867"/>
          <a:ext cx="1687375" cy="9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417019</xdr:colOff>
      <xdr:row>25</xdr:row>
      <xdr:rowOff>1106323</xdr:rowOff>
    </xdr:from>
    <xdr:to>
      <xdr:col>0</xdr:col>
      <xdr:colOff>2104394</xdr:colOff>
      <xdr:row>27</xdr:row>
      <xdr:rowOff>409358</xdr:rowOff>
    </xdr:to>
    <xdr:pic>
      <xdr:nvPicPr>
        <xdr:cNvPr id="11" name="Imagem 10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7338394"/>
          <a:ext cx="1687375" cy="90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6"/>
  <sheetViews>
    <sheetView showGridLines="0" tabSelected="1" zoomScale="72" zoomScaleNormal="72" workbookViewId="0">
      <selection activeCell="J7" sqref="J7"/>
    </sheetView>
  </sheetViews>
  <sheetFormatPr defaultColWidth="10.7109375" defaultRowHeight="15.75"/>
  <cols>
    <col min="1" max="1" width="38.42578125" style="1" bestFit="1" customWidth="1"/>
    <col min="2" max="10" width="15.7109375" style="1" customWidth="1"/>
    <col min="11" max="11" width="15.85546875" style="2" customWidth="1"/>
    <col min="12" max="16" width="15.85546875" style="1" customWidth="1"/>
    <col min="17" max="16384" width="10.7109375" style="1"/>
  </cols>
  <sheetData>
    <row r="1" spans="1:16" ht="39" customHeight="1">
      <c r="A1" s="20"/>
      <c r="B1" s="104" t="s">
        <v>133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" ht="51" customHeight="1" thickBot="1">
      <c r="A2" s="21"/>
      <c r="B2" s="105" t="s">
        <v>134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32.25">
      <c r="A3" s="21"/>
      <c r="B3" s="116" t="s">
        <v>2</v>
      </c>
      <c r="C3" s="117"/>
      <c r="D3" s="118"/>
      <c r="E3" s="119" t="s">
        <v>64</v>
      </c>
      <c r="F3" s="120"/>
      <c r="G3" s="121"/>
      <c r="H3" s="119" t="s">
        <v>4</v>
      </c>
      <c r="I3" s="120"/>
      <c r="J3" s="121"/>
      <c r="K3" s="107" t="s">
        <v>3</v>
      </c>
      <c r="L3" s="108"/>
      <c r="M3" s="109"/>
      <c r="N3" s="110" t="s">
        <v>65</v>
      </c>
      <c r="O3" s="111"/>
      <c r="P3" s="112"/>
    </row>
    <row r="4" spans="1:16" ht="39.75" thickBot="1">
      <c r="A4" s="21"/>
      <c r="B4" s="61" t="s">
        <v>5</v>
      </c>
      <c r="C4" s="62" t="s">
        <v>6</v>
      </c>
      <c r="D4" s="63" t="s">
        <v>7</v>
      </c>
      <c r="E4" s="61" t="s">
        <v>5</v>
      </c>
      <c r="F4" s="62" t="s">
        <v>6</v>
      </c>
      <c r="G4" s="63" t="s">
        <v>7</v>
      </c>
      <c r="H4" s="61" t="s">
        <v>5</v>
      </c>
      <c r="I4" s="62" t="s">
        <v>6</v>
      </c>
      <c r="J4" s="63" t="s">
        <v>7</v>
      </c>
      <c r="K4" s="61" t="s">
        <v>5</v>
      </c>
      <c r="L4" s="62" t="s">
        <v>6</v>
      </c>
      <c r="M4" s="63" t="s">
        <v>7</v>
      </c>
      <c r="N4" s="61" t="s">
        <v>5</v>
      </c>
      <c r="O4" s="62" t="s">
        <v>6</v>
      </c>
      <c r="P4" s="63" t="s">
        <v>7</v>
      </c>
    </row>
    <row r="5" spans="1:16" ht="19.5">
      <c r="A5" s="42" t="s">
        <v>103</v>
      </c>
      <c r="B5" s="43">
        <v>4.34</v>
      </c>
      <c r="C5" s="43">
        <v>4.34</v>
      </c>
      <c r="D5" s="43">
        <v>4.34</v>
      </c>
      <c r="E5" s="43" t="s">
        <v>117</v>
      </c>
      <c r="F5" s="44" t="s">
        <v>117</v>
      </c>
      <c r="G5" s="45" t="s">
        <v>117</v>
      </c>
      <c r="H5" s="43">
        <v>6.57</v>
      </c>
      <c r="I5" s="44">
        <v>6.57</v>
      </c>
      <c r="J5" s="45">
        <v>6.57</v>
      </c>
      <c r="K5" s="43">
        <v>5.89</v>
      </c>
      <c r="L5" s="44">
        <v>5.89</v>
      </c>
      <c r="M5" s="45">
        <v>5.89</v>
      </c>
      <c r="N5" s="43">
        <v>6.19</v>
      </c>
      <c r="O5" s="44">
        <v>6.19</v>
      </c>
      <c r="P5" s="45">
        <v>6.19</v>
      </c>
    </row>
    <row r="6" spans="1:16" s="100" customFormat="1" ht="19.5">
      <c r="A6" s="96" t="s">
        <v>102</v>
      </c>
      <c r="B6" s="97">
        <v>4.49</v>
      </c>
      <c r="C6" s="98">
        <v>4.49</v>
      </c>
      <c r="D6" s="99">
        <v>4.49</v>
      </c>
      <c r="E6" s="97" t="s">
        <v>117</v>
      </c>
      <c r="F6" s="98" t="s">
        <v>117</v>
      </c>
      <c r="G6" s="99" t="s">
        <v>117</v>
      </c>
      <c r="H6" s="97">
        <v>6.24</v>
      </c>
      <c r="I6" s="98">
        <v>6.24</v>
      </c>
      <c r="J6" s="99">
        <v>6.24</v>
      </c>
      <c r="K6" s="97">
        <v>5.89</v>
      </c>
      <c r="L6" s="98">
        <v>5.89</v>
      </c>
      <c r="M6" s="99">
        <v>5.89</v>
      </c>
      <c r="N6" s="97">
        <v>6.09</v>
      </c>
      <c r="O6" s="98">
        <v>6.09</v>
      </c>
      <c r="P6" s="99">
        <v>6.09</v>
      </c>
    </row>
    <row r="7" spans="1:16" ht="19.5">
      <c r="A7" s="50" t="s">
        <v>109</v>
      </c>
      <c r="B7" s="51">
        <v>4.49</v>
      </c>
      <c r="C7" s="52">
        <v>4.49</v>
      </c>
      <c r="D7" s="53">
        <v>4.49</v>
      </c>
      <c r="E7" s="51" t="s">
        <v>117</v>
      </c>
      <c r="F7" s="52" t="s">
        <v>117</v>
      </c>
      <c r="G7" s="53" t="s">
        <v>117</v>
      </c>
      <c r="H7" s="51">
        <v>6.19</v>
      </c>
      <c r="I7" s="52">
        <v>6.19</v>
      </c>
      <c r="J7" s="53">
        <v>6.19</v>
      </c>
      <c r="K7" s="51">
        <v>5.89</v>
      </c>
      <c r="L7" s="52">
        <v>5.89</v>
      </c>
      <c r="M7" s="53">
        <v>5.89</v>
      </c>
      <c r="N7" s="51">
        <v>6.09</v>
      </c>
      <c r="O7" s="52">
        <v>6.09</v>
      </c>
      <c r="P7" s="53">
        <v>6.09</v>
      </c>
    </row>
    <row r="8" spans="1:16" ht="19.5">
      <c r="A8" s="46" t="s">
        <v>101</v>
      </c>
      <c r="B8" s="47" t="s">
        <v>132</v>
      </c>
      <c r="C8" s="48" t="s">
        <v>132</v>
      </c>
      <c r="D8" s="49" t="s">
        <v>117</v>
      </c>
      <c r="E8" s="47">
        <v>6.24</v>
      </c>
      <c r="F8" s="48">
        <v>6.24</v>
      </c>
      <c r="G8" s="49">
        <v>6.24</v>
      </c>
      <c r="H8" s="47">
        <v>6.27</v>
      </c>
      <c r="I8" s="48">
        <v>6.27</v>
      </c>
      <c r="J8" s="49">
        <v>6.27</v>
      </c>
      <c r="K8" s="47">
        <v>5.99</v>
      </c>
      <c r="L8" s="48">
        <v>5.99</v>
      </c>
      <c r="M8" s="49">
        <v>5.99</v>
      </c>
      <c r="N8" s="43">
        <v>6.19</v>
      </c>
      <c r="O8" s="43">
        <v>6.19</v>
      </c>
      <c r="P8" s="43">
        <v>6.19</v>
      </c>
    </row>
    <row r="9" spans="1:16" ht="19.5">
      <c r="A9" s="50" t="s">
        <v>100</v>
      </c>
      <c r="B9" s="51" t="s">
        <v>117</v>
      </c>
      <c r="C9" s="52" t="s">
        <v>117</v>
      </c>
      <c r="D9" s="53" t="s">
        <v>117</v>
      </c>
      <c r="E9" s="51">
        <v>5.79</v>
      </c>
      <c r="F9" s="52">
        <v>5.79</v>
      </c>
      <c r="G9" s="53">
        <v>5.94</v>
      </c>
      <c r="H9" s="51">
        <v>6.04</v>
      </c>
      <c r="I9" s="52">
        <v>6.04</v>
      </c>
      <c r="J9" s="53">
        <v>6.29</v>
      </c>
      <c r="K9" s="51">
        <v>5.72</v>
      </c>
      <c r="L9" s="52">
        <v>5.72</v>
      </c>
      <c r="M9" s="53">
        <v>5.72</v>
      </c>
      <c r="N9" s="51">
        <v>6.12</v>
      </c>
      <c r="O9" s="52">
        <v>6.12</v>
      </c>
      <c r="P9" s="53">
        <v>6.12</v>
      </c>
    </row>
    <row r="10" spans="1:16" ht="19.5">
      <c r="A10" s="46" t="s">
        <v>107</v>
      </c>
      <c r="B10" s="47" t="s">
        <v>117</v>
      </c>
      <c r="C10" s="48" t="s">
        <v>117</v>
      </c>
      <c r="D10" s="49" t="s">
        <v>117</v>
      </c>
      <c r="E10" s="47">
        <v>5.89</v>
      </c>
      <c r="F10" s="48">
        <v>5.89</v>
      </c>
      <c r="G10" s="49">
        <v>5.89</v>
      </c>
      <c r="H10" s="47">
        <v>5.99</v>
      </c>
      <c r="I10" s="48">
        <v>5.99</v>
      </c>
      <c r="J10" s="49">
        <v>5.99</v>
      </c>
      <c r="K10" s="47">
        <v>5.69</v>
      </c>
      <c r="L10" s="48">
        <v>5.69</v>
      </c>
      <c r="M10" s="49">
        <v>5.69</v>
      </c>
      <c r="N10" s="47">
        <v>5.89</v>
      </c>
      <c r="O10" s="48">
        <v>5.89</v>
      </c>
      <c r="P10" s="49">
        <v>5.89</v>
      </c>
    </row>
    <row r="11" spans="1:16" ht="19.5">
      <c r="A11" s="50" t="s">
        <v>99</v>
      </c>
      <c r="B11" s="51" t="s">
        <v>117</v>
      </c>
      <c r="C11" s="52" t="s">
        <v>117</v>
      </c>
      <c r="D11" s="53" t="s">
        <v>117</v>
      </c>
      <c r="E11" s="51">
        <v>5.89</v>
      </c>
      <c r="F11" s="52">
        <v>5.89</v>
      </c>
      <c r="G11" s="53">
        <v>5.89</v>
      </c>
      <c r="H11" s="51">
        <v>5.99</v>
      </c>
      <c r="I11" s="52">
        <v>5.99</v>
      </c>
      <c r="J11" s="53">
        <v>5.99</v>
      </c>
      <c r="K11" s="51">
        <v>5.69</v>
      </c>
      <c r="L11" s="52">
        <v>5.69</v>
      </c>
      <c r="M11" s="53">
        <v>5.69</v>
      </c>
      <c r="N11" s="51">
        <v>5.69</v>
      </c>
      <c r="O11" s="52">
        <v>5.69</v>
      </c>
      <c r="P11" s="53">
        <v>5.69</v>
      </c>
    </row>
    <row r="12" spans="1:16" ht="19.5">
      <c r="A12" s="46" t="s">
        <v>104</v>
      </c>
      <c r="B12" s="47" t="s">
        <v>117</v>
      </c>
      <c r="C12" s="48" t="s">
        <v>117</v>
      </c>
      <c r="D12" s="49" t="s">
        <v>117</v>
      </c>
      <c r="E12" s="47">
        <v>6.02</v>
      </c>
      <c r="F12" s="48">
        <v>6.02</v>
      </c>
      <c r="G12" s="49">
        <v>6.02</v>
      </c>
      <c r="H12" s="47">
        <v>6.12</v>
      </c>
      <c r="I12" s="48">
        <v>6.12</v>
      </c>
      <c r="J12" s="49">
        <v>6.12</v>
      </c>
      <c r="K12" s="47">
        <v>5.74</v>
      </c>
      <c r="L12" s="48">
        <v>5.74</v>
      </c>
      <c r="M12" s="49">
        <v>5.74</v>
      </c>
      <c r="N12" s="47">
        <v>5.94</v>
      </c>
      <c r="O12" s="48">
        <v>5.94</v>
      </c>
      <c r="P12" s="49">
        <v>5.94</v>
      </c>
    </row>
    <row r="13" spans="1:16" ht="19.5">
      <c r="A13" s="50" t="s">
        <v>98</v>
      </c>
      <c r="B13" s="51">
        <v>4.6900000000000004</v>
      </c>
      <c r="C13" s="52">
        <v>4.6900000000000004</v>
      </c>
      <c r="D13" s="53">
        <v>4.6900000000000004</v>
      </c>
      <c r="E13" s="51">
        <v>5.99</v>
      </c>
      <c r="F13" s="52">
        <v>5.99</v>
      </c>
      <c r="G13" s="53">
        <v>5.99</v>
      </c>
      <c r="H13" s="51">
        <v>6.09</v>
      </c>
      <c r="I13" s="52">
        <v>6.09</v>
      </c>
      <c r="J13" s="53">
        <v>6.09</v>
      </c>
      <c r="K13" s="52">
        <v>5.89</v>
      </c>
      <c r="L13" s="52">
        <v>5.89</v>
      </c>
      <c r="M13" s="52">
        <v>5.89</v>
      </c>
      <c r="N13" s="51">
        <v>5.99</v>
      </c>
      <c r="O13" s="52">
        <v>5.99</v>
      </c>
      <c r="P13" s="53">
        <v>5.99</v>
      </c>
    </row>
    <row r="14" spans="1:16" ht="19.5">
      <c r="A14" s="46" t="s">
        <v>97</v>
      </c>
      <c r="B14" s="52">
        <v>4.49</v>
      </c>
      <c r="C14" s="52">
        <v>4.49</v>
      </c>
      <c r="D14" s="52">
        <v>4.49</v>
      </c>
      <c r="E14" s="47">
        <v>5.99</v>
      </c>
      <c r="F14" s="48">
        <v>5.99</v>
      </c>
      <c r="G14" s="49">
        <v>5.99</v>
      </c>
      <c r="H14" s="53">
        <v>6.09</v>
      </c>
      <c r="I14" s="53">
        <v>6.09</v>
      </c>
      <c r="J14" s="53">
        <v>6.09</v>
      </c>
      <c r="K14" s="47">
        <v>5.79</v>
      </c>
      <c r="L14" s="48">
        <v>5.79</v>
      </c>
      <c r="M14" s="49">
        <v>5.79</v>
      </c>
      <c r="N14" s="47">
        <v>5.99</v>
      </c>
      <c r="O14" s="48">
        <v>5.99</v>
      </c>
      <c r="P14" s="49">
        <v>5.99</v>
      </c>
    </row>
    <row r="15" spans="1:16" ht="19.5">
      <c r="A15" s="50" t="s">
        <v>96</v>
      </c>
      <c r="B15" s="51" t="s">
        <v>117</v>
      </c>
      <c r="C15" s="52" t="s">
        <v>117</v>
      </c>
      <c r="D15" s="53" t="s">
        <v>117</v>
      </c>
      <c r="E15" s="51">
        <v>6.04</v>
      </c>
      <c r="F15" s="52">
        <v>6.04</v>
      </c>
      <c r="G15" s="53">
        <v>6.04</v>
      </c>
      <c r="H15" s="51">
        <v>6.19</v>
      </c>
      <c r="I15" s="51">
        <v>6.19</v>
      </c>
      <c r="J15" s="51">
        <v>6.19</v>
      </c>
      <c r="K15" s="52">
        <v>5.89</v>
      </c>
      <c r="L15" s="52">
        <v>5.89</v>
      </c>
      <c r="M15" s="52">
        <v>5.89</v>
      </c>
      <c r="N15" s="51">
        <v>6.09</v>
      </c>
      <c r="O15" s="52">
        <v>6.09</v>
      </c>
      <c r="P15" s="53">
        <v>6.09</v>
      </c>
    </row>
    <row r="16" spans="1:16" ht="19.5">
      <c r="A16" s="46" t="s">
        <v>95</v>
      </c>
      <c r="B16" s="47" t="s">
        <v>117</v>
      </c>
      <c r="C16" s="48" t="s">
        <v>117</v>
      </c>
      <c r="D16" s="49" t="s">
        <v>117</v>
      </c>
      <c r="E16" s="47">
        <v>5.79</v>
      </c>
      <c r="F16" s="48">
        <v>5.79</v>
      </c>
      <c r="G16" s="49">
        <v>5.79</v>
      </c>
      <c r="H16" s="47">
        <v>5.89</v>
      </c>
      <c r="I16" s="48">
        <v>5.89</v>
      </c>
      <c r="J16" s="49">
        <v>5.89</v>
      </c>
      <c r="K16" s="47">
        <v>5.89</v>
      </c>
      <c r="L16" s="48">
        <v>5.89</v>
      </c>
      <c r="M16" s="49">
        <v>5.89</v>
      </c>
      <c r="N16" s="47">
        <v>6.19</v>
      </c>
      <c r="O16" s="48">
        <v>6.19</v>
      </c>
      <c r="P16" s="49">
        <v>6.19</v>
      </c>
    </row>
    <row r="17" spans="1:16" ht="19.5">
      <c r="A17" s="50" t="s">
        <v>94</v>
      </c>
      <c r="B17" s="51">
        <v>4.3899999999999997</v>
      </c>
      <c r="C17" s="52">
        <v>4.3899999999999997</v>
      </c>
      <c r="D17" s="53">
        <v>4.3899999999999997</v>
      </c>
      <c r="E17" s="51">
        <v>6.14</v>
      </c>
      <c r="F17" s="52">
        <v>6.14</v>
      </c>
      <c r="G17" s="53">
        <v>6.14</v>
      </c>
      <c r="H17" s="51">
        <v>6.24</v>
      </c>
      <c r="I17" s="52">
        <v>6.24</v>
      </c>
      <c r="J17" s="53">
        <v>6.24</v>
      </c>
      <c r="K17" s="51">
        <v>5.99</v>
      </c>
      <c r="L17" s="52">
        <v>5.99</v>
      </c>
      <c r="M17" s="53">
        <v>6.14</v>
      </c>
      <c r="N17" s="47">
        <v>6.14</v>
      </c>
      <c r="O17" s="47">
        <v>6.14</v>
      </c>
      <c r="P17" s="47">
        <v>6.14</v>
      </c>
    </row>
    <row r="18" spans="1:16" ht="19.5">
      <c r="A18" s="46" t="s">
        <v>0</v>
      </c>
      <c r="B18" s="52">
        <v>4.49</v>
      </c>
      <c r="C18" s="52">
        <v>4.49</v>
      </c>
      <c r="D18" s="52">
        <v>4.49</v>
      </c>
      <c r="E18" s="47">
        <v>6.09</v>
      </c>
      <c r="F18" s="48">
        <v>6.09</v>
      </c>
      <c r="G18" s="49">
        <v>6.09</v>
      </c>
      <c r="H18" s="47">
        <v>6.19</v>
      </c>
      <c r="I18" s="48">
        <v>6.19</v>
      </c>
      <c r="J18" s="49">
        <v>6.19</v>
      </c>
      <c r="K18" s="47">
        <v>5.89</v>
      </c>
      <c r="L18" s="48">
        <v>5.89</v>
      </c>
      <c r="M18" s="49">
        <v>5.89</v>
      </c>
      <c r="N18" s="47">
        <v>6.09</v>
      </c>
      <c r="O18" s="47">
        <v>6.09</v>
      </c>
      <c r="P18" s="47">
        <v>6.09</v>
      </c>
    </row>
    <row r="19" spans="1:16" ht="19.5">
      <c r="A19" s="46" t="s">
        <v>1</v>
      </c>
      <c r="B19" s="51">
        <v>4.3899999999999997</v>
      </c>
      <c r="C19" s="51">
        <v>4.3899999999999997</v>
      </c>
      <c r="D19" s="51">
        <v>4.3899999999999997</v>
      </c>
      <c r="E19" s="47">
        <v>5.89</v>
      </c>
      <c r="F19" s="48">
        <v>5.89</v>
      </c>
      <c r="G19" s="49">
        <v>5.89</v>
      </c>
      <c r="H19" s="47">
        <v>5.99</v>
      </c>
      <c r="I19" s="48">
        <v>5.99</v>
      </c>
      <c r="J19" s="49">
        <v>5.99</v>
      </c>
      <c r="K19" s="47">
        <v>5.85</v>
      </c>
      <c r="L19" s="48">
        <v>5.85</v>
      </c>
      <c r="M19" s="49">
        <v>5.99</v>
      </c>
      <c r="N19" s="47">
        <v>6.09</v>
      </c>
      <c r="O19" s="48">
        <v>6.09</v>
      </c>
      <c r="P19" s="49">
        <v>6.09</v>
      </c>
    </row>
    <row r="20" spans="1:16" ht="19.5">
      <c r="A20" s="46" t="s">
        <v>115</v>
      </c>
      <c r="B20" s="51">
        <v>4.3899999999999997</v>
      </c>
      <c r="C20" s="51">
        <v>4.3899999999999997</v>
      </c>
      <c r="D20" s="51">
        <v>4.3899999999999997</v>
      </c>
      <c r="E20" s="47" t="s">
        <v>117</v>
      </c>
      <c r="F20" s="48" t="s">
        <v>117</v>
      </c>
      <c r="G20" s="49" t="s">
        <v>117</v>
      </c>
      <c r="H20" s="47">
        <v>6.09</v>
      </c>
      <c r="I20" s="48">
        <v>6.09</v>
      </c>
      <c r="J20" s="49">
        <v>6.09</v>
      </c>
      <c r="K20" s="47">
        <v>5.84</v>
      </c>
      <c r="L20" s="48">
        <v>5.84</v>
      </c>
      <c r="M20" s="49">
        <v>5.84</v>
      </c>
      <c r="N20" s="47">
        <v>5.94</v>
      </c>
      <c r="O20" s="48">
        <v>5.94</v>
      </c>
      <c r="P20" s="49">
        <v>5.94</v>
      </c>
    </row>
    <row r="21" spans="1:16" ht="21" customHeight="1" thickBot="1">
      <c r="A21" s="54" t="s">
        <v>8</v>
      </c>
      <c r="B21" s="55">
        <f>SUM('Cálculo Percentual'!C3-'Cálculo Percentual'!B3)/'Cálculo Percentual'!C3</f>
        <v>7.4626865671641895E-2</v>
      </c>
      <c r="C21" s="56">
        <f>SUM('Cálculo Percentual'!C4-'Cálculo Percentual'!B4)/'Cálculo Percentual'!C4</f>
        <v>7.4626865671641895E-2</v>
      </c>
      <c r="D21" s="57">
        <f>SUM('Cálculo Percentual'!C5-'Cálculo Percentual'!B5)/'Cálculo Percentual'!C5</f>
        <v>7.4626865671641895E-2</v>
      </c>
      <c r="E21" s="55">
        <f>SUM('Cálculo Percentual'!C6-'Cálculo Percentual'!B6)/'Cálculo Percentual'!C6</f>
        <v>7.2115384615384637E-2</v>
      </c>
      <c r="F21" s="56">
        <f>SUM('Cálculo Percentual'!C7-'Cálculo Percentual'!B7)/'Cálculo Percentual'!C7</f>
        <v>7.2115384615384637E-2</v>
      </c>
      <c r="G21" s="57">
        <f>SUM('Cálculo Percentual'!C8-'Cálculo Percentual'!B8)/'Cálculo Percentual'!C8</f>
        <v>7.2115384615384637E-2</v>
      </c>
      <c r="H21" s="55">
        <f>SUM('Cálculo Percentual'!C9-'Cálculo Percentual'!B9)/'Cálculo Percentual'!C9</f>
        <v>0.1035007610350077</v>
      </c>
      <c r="I21" s="56">
        <f>SUM('Cálculo Percentual'!C10-'Cálculo Percentual'!B10)/'Cálculo Percentual'!C10</f>
        <v>0.1035007610350077</v>
      </c>
      <c r="J21" s="57">
        <f>SUM('Cálculo Percentual'!C11-'Cálculo Percentual'!B11)/'Cálculo Percentual'!C11</f>
        <v>0.1035007610350077</v>
      </c>
      <c r="K21" s="58">
        <f>SUM('Cálculo Percentual'!C12-'Cálculo Percentual'!B12)/'Cálculo Percentual'!C12</f>
        <v>5.0083472454090117E-2</v>
      </c>
      <c r="L21" s="59">
        <f>SUM('Cálculo Percentual'!C13-'Cálculo Percentual'!B13)/'Cálculo Percentual'!C13</f>
        <v>5.0083472454090117E-2</v>
      </c>
      <c r="M21" s="60">
        <f>SUM('Cálculo Percentual'!C14-'Cálculo Percentual'!B14)/'Cálculo Percentual'!C14</f>
        <v>7.3289902280130187E-2</v>
      </c>
      <c r="N21" s="58">
        <f>SUM('Cálculo Percentual'!C15-'Cálculo Percentual'!B15)/'Cálculo Percentual'!C15</f>
        <v>8.0775444264943458E-2</v>
      </c>
      <c r="O21" s="59">
        <f>SUM('Cálculo Percentual'!C16-'Cálculo Percentual'!B16)/'Cálculo Percentual'!C16</f>
        <v>8.0775444264943458E-2</v>
      </c>
      <c r="P21" s="60">
        <f>SUM('Cálculo Percentual'!C17-'Cálculo Percentual'!B17)/'Cálculo Percentual'!C17</f>
        <v>8.0775444264943458E-2</v>
      </c>
    </row>
    <row r="22" spans="1:16" hidden="1">
      <c r="A22" s="22" t="s">
        <v>26</v>
      </c>
      <c r="B22" s="23">
        <f>'Cálculo Percentual'!B3</f>
        <v>4.34</v>
      </c>
      <c r="C22" s="23">
        <f>'Cálculo Percentual'!B4</f>
        <v>4.34</v>
      </c>
      <c r="D22" s="23">
        <f>'Cálculo Percentual'!B5</f>
        <v>4.34</v>
      </c>
      <c r="E22" s="23">
        <f>'Cálculo Percentual'!B6</f>
        <v>5.79</v>
      </c>
      <c r="F22" s="23">
        <f>'Cálculo Percentual'!B7</f>
        <v>5.79</v>
      </c>
      <c r="G22" s="23">
        <f>'Cálculo Percentual'!B8</f>
        <v>5.79</v>
      </c>
      <c r="H22" s="23">
        <f>'Cálculo Percentual'!B9</f>
        <v>5.89</v>
      </c>
      <c r="I22" s="23">
        <f>'Cálculo Percentual'!B10</f>
        <v>5.89</v>
      </c>
      <c r="J22" s="35">
        <f>'Cálculo Percentual'!B11</f>
        <v>5.89</v>
      </c>
      <c r="K22" s="35">
        <f>'Cálculo Percentual'!B12</f>
        <v>5.69</v>
      </c>
      <c r="L22" s="35">
        <f>'Cálculo Percentual'!B13</f>
        <v>5.69</v>
      </c>
      <c r="M22" s="35">
        <f>'Cálculo Percentual'!B14</f>
        <v>5.69</v>
      </c>
      <c r="N22" s="35">
        <f>'Cálculo Percentual'!B15</f>
        <v>5.69</v>
      </c>
      <c r="O22" s="35">
        <f>'Cálculo Percentual'!B16</f>
        <v>5.69</v>
      </c>
      <c r="P22" s="35">
        <f>'Cálculo Percentual'!B17</f>
        <v>5.69</v>
      </c>
    </row>
    <row r="23" spans="1:16" hidden="1">
      <c r="A23" s="22" t="s">
        <v>27</v>
      </c>
      <c r="B23" s="23">
        <f>'Cálculo Percentual'!C3</f>
        <v>4.6900000000000004</v>
      </c>
      <c r="C23" s="23">
        <f>'Cálculo Percentual'!C4</f>
        <v>4.6900000000000004</v>
      </c>
      <c r="D23" s="23">
        <f>'Cálculo Percentual'!C5</f>
        <v>4.6900000000000004</v>
      </c>
      <c r="E23" s="23">
        <f>'Cálculo Percentual'!C6</f>
        <v>6.24</v>
      </c>
      <c r="F23" s="23">
        <f>'Cálculo Percentual'!C7</f>
        <v>6.24</v>
      </c>
      <c r="G23" s="23">
        <f>'Cálculo Percentual'!C8</f>
        <v>6.24</v>
      </c>
      <c r="H23" s="23">
        <f>'Cálculo Percentual'!C9</f>
        <v>6.57</v>
      </c>
      <c r="I23" s="23">
        <f>'Cálculo Percentual'!C10</f>
        <v>6.57</v>
      </c>
      <c r="J23" s="35">
        <f>'Cálculo Percentual'!C11</f>
        <v>6.57</v>
      </c>
      <c r="K23" s="36">
        <f>'Cálculo Percentual'!C12</f>
        <v>5.99</v>
      </c>
      <c r="L23" s="36">
        <f>'Cálculo Percentual'!C13</f>
        <v>5.99</v>
      </c>
      <c r="M23" s="36">
        <f>'Cálculo Percentual'!C14</f>
        <v>6.14</v>
      </c>
      <c r="N23" s="36">
        <f>'Cálculo Percentual'!C15</f>
        <v>6.19</v>
      </c>
      <c r="O23" s="36">
        <f>'Cálculo Percentual'!C16</f>
        <v>6.19</v>
      </c>
      <c r="P23" s="36">
        <f>'Cálculo Percentual'!C17</f>
        <v>6.19</v>
      </c>
    </row>
    <row r="24" spans="1:16" hidden="1">
      <c r="A24" s="22" t="s">
        <v>29</v>
      </c>
      <c r="B24" s="23">
        <f t="shared" ref="B24:P24" si="0">AVERAGE(B5:B20)</f>
        <v>4.4622222222222225</v>
      </c>
      <c r="C24" s="23">
        <f t="shared" si="0"/>
        <v>4.4622222222222225</v>
      </c>
      <c r="D24" s="23">
        <f t="shared" si="0"/>
        <v>4.4622222222222225</v>
      </c>
      <c r="E24" s="23">
        <f>AVERAGE(E5:E20)</f>
        <v>5.98</v>
      </c>
      <c r="F24" s="23">
        <f>AVERAGE(F5:F20)</f>
        <v>5.98</v>
      </c>
      <c r="G24" s="23">
        <f>AVERAGE(G5:G20)</f>
        <v>5.9924999999999997</v>
      </c>
      <c r="H24" s="23">
        <f t="shared" si="0"/>
        <v>6.1362499999999995</v>
      </c>
      <c r="I24" s="23">
        <f t="shared" si="0"/>
        <v>6.1362499999999995</v>
      </c>
      <c r="J24" s="35">
        <f t="shared" si="0"/>
        <v>6.1518749999999995</v>
      </c>
      <c r="K24" s="36">
        <f t="shared" si="0"/>
        <v>5.8456249999999992</v>
      </c>
      <c r="L24" s="36">
        <f t="shared" si="0"/>
        <v>5.8456249999999992</v>
      </c>
      <c r="M24" s="36">
        <f t="shared" si="0"/>
        <v>5.8637499999999996</v>
      </c>
      <c r="N24" s="36">
        <f t="shared" si="0"/>
        <v>6.0449999999999999</v>
      </c>
      <c r="O24" s="36">
        <f t="shared" si="0"/>
        <v>6.0449999999999999</v>
      </c>
      <c r="P24" s="36">
        <f t="shared" si="0"/>
        <v>6.0449999999999999</v>
      </c>
    </row>
    <row r="25" spans="1:16" s="41" customFormat="1" hidden="1">
      <c r="A25" s="22" t="s">
        <v>57</v>
      </c>
      <c r="B25" s="24" t="s">
        <v>54</v>
      </c>
      <c r="C25" s="25" t="s">
        <v>60</v>
      </c>
      <c r="D25" s="26" t="s">
        <v>78</v>
      </c>
      <c r="E25" s="24" t="s">
        <v>55</v>
      </c>
      <c r="F25" s="25" t="s">
        <v>61</v>
      </c>
      <c r="G25" s="26" t="s">
        <v>79</v>
      </c>
      <c r="H25" s="24" t="s">
        <v>56</v>
      </c>
      <c r="I25" s="25" t="s">
        <v>62</v>
      </c>
      <c r="J25" s="26" t="s">
        <v>80</v>
      </c>
      <c r="K25" s="37" t="s">
        <v>58</v>
      </c>
      <c r="L25" s="38" t="s">
        <v>63</v>
      </c>
      <c r="M25" s="39" t="s">
        <v>81</v>
      </c>
      <c r="N25" s="40" t="s">
        <v>59</v>
      </c>
      <c r="O25" s="38" t="s">
        <v>77</v>
      </c>
      <c r="P25" s="39" t="s">
        <v>82</v>
      </c>
    </row>
    <row r="26" spans="1:16" ht="93" customHeight="1" thickBot="1">
      <c r="A26" s="27"/>
      <c r="B26" s="114" t="s">
        <v>21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</row>
    <row r="27" spans="1:16" ht="33" customHeight="1">
      <c r="A27" s="21"/>
      <c r="B27" s="124" t="s">
        <v>53</v>
      </c>
      <c r="C27" s="125"/>
      <c r="D27" s="125"/>
      <c r="E27" s="125"/>
      <c r="F27" s="126"/>
      <c r="G27" s="124" t="s">
        <v>19</v>
      </c>
      <c r="H27" s="125"/>
      <c r="I27" s="125"/>
      <c r="J27" s="125"/>
      <c r="K27" s="126"/>
      <c r="L27" s="127" t="s">
        <v>20</v>
      </c>
      <c r="M27" s="128"/>
      <c r="N27" s="128"/>
      <c r="O27" s="128"/>
      <c r="P27" s="129"/>
    </row>
    <row r="28" spans="1:16" s="29" customFormat="1" ht="39.75" customHeight="1" thickBot="1">
      <c r="A28" s="28"/>
      <c r="B28" s="64" t="s">
        <v>22</v>
      </c>
      <c r="C28" s="65" t="s">
        <v>66</v>
      </c>
      <c r="D28" s="65" t="s">
        <v>23</v>
      </c>
      <c r="E28" s="66" t="s">
        <v>39</v>
      </c>
      <c r="F28" s="67" t="s">
        <v>67</v>
      </c>
      <c r="G28" s="64" t="s">
        <v>22</v>
      </c>
      <c r="H28" s="65" t="s">
        <v>66</v>
      </c>
      <c r="I28" s="65" t="s">
        <v>23</v>
      </c>
      <c r="J28" s="66" t="s">
        <v>39</v>
      </c>
      <c r="K28" s="67" t="s">
        <v>67</v>
      </c>
      <c r="L28" s="64" t="s">
        <v>22</v>
      </c>
      <c r="M28" s="65" t="s">
        <v>66</v>
      </c>
      <c r="N28" s="65" t="s">
        <v>23</v>
      </c>
      <c r="O28" s="66" t="s">
        <v>39</v>
      </c>
      <c r="P28" s="67" t="s">
        <v>67</v>
      </c>
    </row>
    <row r="29" spans="1:16" s="29" customFormat="1" ht="20.25" hidden="1" thickBot="1">
      <c r="A29" s="28"/>
      <c r="B29" s="68" t="s">
        <v>54</v>
      </c>
      <c r="C29" s="69" t="s">
        <v>58</v>
      </c>
      <c r="D29" s="69" t="s">
        <v>61</v>
      </c>
      <c r="E29" s="70" t="s">
        <v>77</v>
      </c>
      <c r="F29" s="71" t="s">
        <v>80</v>
      </c>
      <c r="G29" s="72" t="s">
        <v>55</v>
      </c>
      <c r="H29" s="73" t="s">
        <v>59</v>
      </c>
      <c r="I29" s="73" t="s">
        <v>62</v>
      </c>
      <c r="J29" s="74" t="s">
        <v>78</v>
      </c>
      <c r="K29" s="75" t="s">
        <v>81</v>
      </c>
      <c r="L29" s="76" t="s">
        <v>56</v>
      </c>
      <c r="M29" s="77" t="s">
        <v>60</v>
      </c>
      <c r="N29" s="77" t="s">
        <v>63</v>
      </c>
      <c r="O29" s="78" t="s">
        <v>79</v>
      </c>
      <c r="P29" s="79" t="s">
        <v>82</v>
      </c>
    </row>
    <row r="30" spans="1:16" ht="19.5">
      <c r="A30" s="91" t="s">
        <v>24</v>
      </c>
      <c r="B30" s="80">
        <f>B22</f>
        <v>4.34</v>
      </c>
      <c r="C30" s="81">
        <f>E22</f>
        <v>5.79</v>
      </c>
      <c r="D30" s="81">
        <f>H22</f>
        <v>5.89</v>
      </c>
      <c r="E30" s="82">
        <f>K22</f>
        <v>5.69</v>
      </c>
      <c r="F30" s="83">
        <f>N22</f>
        <v>5.69</v>
      </c>
      <c r="G30" s="80">
        <f>C22</f>
        <v>4.34</v>
      </c>
      <c r="H30" s="81">
        <f>F22</f>
        <v>5.79</v>
      </c>
      <c r="I30" s="81">
        <f>I22</f>
        <v>5.89</v>
      </c>
      <c r="J30" s="82">
        <f>L22</f>
        <v>5.69</v>
      </c>
      <c r="K30" s="83">
        <f>O22</f>
        <v>5.69</v>
      </c>
      <c r="L30" s="80">
        <f>D22</f>
        <v>4.34</v>
      </c>
      <c r="M30" s="81">
        <f>G22</f>
        <v>5.79</v>
      </c>
      <c r="N30" s="81">
        <f>J22</f>
        <v>5.89</v>
      </c>
      <c r="O30" s="82">
        <f>M22</f>
        <v>5.69</v>
      </c>
      <c r="P30" s="83">
        <f>P22</f>
        <v>5.69</v>
      </c>
    </row>
    <row r="31" spans="1:16" ht="19.5">
      <c r="A31" s="92" t="s">
        <v>25</v>
      </c>
      <c r="B31" s="84">
        <f>B23</f>
        <v>4.6900000000000004</v>
      </c>
      <c r="C31" s="85">
        <f>E23</f>
        <v>6.24</v>
      </c>
      <c r="D31" s="85">
        <f>H23</f>
        <v>6.57</v>
      </c>
      <c r="E31" s="86">
        <f>K23</f>
        <v>5.99</v>
      </c>
      <c r="F31" s="87">
        <f>N23</f>
        <v>6.19</v>
      </c>
      <c r="G31" s="84">
        <f>C23</f>
        <v>4.6900000000000004</v>
      </c>
      <c r="H31" s="85">
        <f>F23</f>
        <v>6.24</v>
      </c>
      <c r="I31" s="85">
        <f>I23</f>
        <v>6.57</v>
      </c>
      <c r="J31" s="86">
        <f>L23</f>
        <v>5.99</v>
      </c>
      <c r="K31" s="87">
        <f>O23</f>
        <v>6.19</v>
      </c>
      <c r="L31" s="84">
        <f>D23</f>
        <v>4.6900000000000004</v>
      </c>
      <c r="M31" s="85">
        <f>G23</f>
        <v>6.24</v>
      </c>
      <c r="N31" s="85">
        <f>J23</f>
        <v>6.57</v>
      </c>
      <c r="O31" s="86">
        <f>M23</f>
        <v>6.14</v>
      </c>
      <c r="P31" s="87">
        <f>P23</f>
        <v>6.19</v>
      </c>
    </row>
    <row r="32" spans="1:16" ht="19.5">
      <c r="A32" s="93" t="s">
        <v>28</v>
      </c>
      <c r="B32" s="80">
        <f>B24</f>
        <v>4.4622222222222225</v>
      </c>
      <c r="C32" s="81">
        <f>E24</f>
        <v>5.98</v>
      </c>
      <c r="D32" s="81">
        <f>H24</f>
        <v>6.1362499999999995</v>
      </c>
      <c r="E32" s="82">
        <f>K24</f>
        <v>5.8456249999999992</v>
      </c>
      <c r="F32" s="83">
        <f>N24</f>
        <v>6.0449999999999999</v>
      </c>
      <c r="G32" s="80">
        <f>C24</f>
        <v>4.4622222222222225</v>
      </c>
      <c r="H32" s="81">
        <f>F24</f>
        <v>5.98</v>
      </c>
      <c r="I32" s="81">
        <f>I24</f>
        <v>6.1362499999999995</v>
      </c>
      <c r="J32" s="82">
        <f>L24</f>
        <v>5.8456249999999992</v>
      </c>
      <c r="K32" s="83">
        <f>O24</f>
        <v>6.0449999999999999</v>
      </c>
      <c r="L32" s="80">
        <f>D24</f>
        <v>4.4622222222222225</v>
      </c>
      <c r="M32" s="81">
        <f>G24</f>
        <v>5.9924999999999997</v>
      </c>
      <c r="N32" s="81">
        <f>J24</f>
        <v>6.1518749999999995</v>
      </c>
      <c r="O32" s="82">
        <f>M24</f>
        <v>5.8637499999999996</v>
      </c>
      <c r="P32" s="83">
        <f>P24</f>
        <v>6.0449999999999999</v>
      </c>
    </row>
    <row r="33" spans="1:16" ht="37.5" thickBot="1">
      <c r="A33" s="94" t="s">
        <v>83</v>
      </c>
      <c r="B33" s="88">
        <f>SUM(B31-B30)*50</f>
        <v>17.500000000000028</v>
      </c>
      <c r="C33" s="89">
        <f>SUM(C31-C30)*50</f>
        <v>22.500000000000007</v>
      </c>
      <c r="D33" s="89">
        <f t="shared" ref="D33:P33" si="1">SUM(D31-D30)*50</f>
        <v>34.000000000000028</v>
      </c>
      <c r="E33" s="89">
        <f t="shared" si="1"/>
        <v>14.999999999999991</v>
      </c>
      <c r="F33" s="90">
        <f t="shared" si="1"/>
        <v>25</v>
      </c>
      <c r="G33" s="88">
        <f t="shared" si="1"/>
        <v>17.500000000000028</v>
      </c>
      <c r="H33" s="89">
        <f t="shared" si="1"/>
        <v>22.500000000000007</v>
      </c>
      <c r="I33" s="89">
        <f t="shared" si="1"/>
        <v>34.000000000000028</v>
      </c>
      <c r="J33" s="89">
        <f t="shared" si="1"/>
        <v>14.999999999999991</v>
      </c>
      <c r="K33" s="90">
        <f t="shared" si="1"/>
        <v>25</v>
      </c>
      <c r="L33" s="88">
        <f t="shared" si="1"/>
        <v>17.500000000000028</v>
      </c>
      <c r="M33" s="89">
        <f t="shared" si="1"/>
        <v>22.500000000000007</v>
      </c>
      <c r="N33" s="89">
        <f t="shared" si="1"/>
        <v>34.000000000000028</v>
      </c>
      <c r="O33" s="89">
        <f t="shared" si="1"/>
        <v>22.499999999999964</v>
      </c>
      <c r="P33" s="90">
        <f t="shared" si="1"/>
        <v>25</v>
      </c>
    </row>
    <row r="34" spans="1:16" ht="50.25" customHeight="1">
      <c r="H34" s="95"/>
      <c r="I34" s="95"/>
      <c r="J34" s="95"/>
      <c r="K34" s="95"/>
      <c r="L34" s="95"/>
      <c r="M34" s="95"/>
      <c r="N34" s="95"/>
      <c r="O34" s="95"/>
      <c r="P34" s="95"/>
    </row>
    <row r="35" spans="1:16" ht="57" customHeight="1">
      <c r="A35" s="115" t="s">
        <v>38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</row>
    <row r="36" spans="1:16" ht="19.5" customHeight="1">
      <c r="A36" s="113" t="s">
        <v>84</v>
      </c>
      <c r="B36" s="113"/>
      <c r="C36" s="113"/>
      <c r="D36" s="113"/>
      <c r="E36" s="113"/>
      <c r="F36" s="113"/>
      <c r="G36" s="113"/>
      <c r="H36" s="113" t="s">
        <v>85</v>
      </c>
      <c r="I36" s="113"/>
      <c r="J36" s="113"/>
      <c r="K36" s="113"/>
      <c r="L36" s="113"/>
      <c r="M36" s="113"/>
      <c r="N36" s="113"/>
    </row>
    <row r="37" spans="1:16" ht="19.5" customHeight="1">
      <c r="A37" s="113" t="s">
        <v>86</v>
      </c>
      <c r="B37" s="113"/>
      <c r="C37" s="113"/>
      <c r="D37" s="113"/>
      <c r="E37" s="113"/>
      <c r="F37" s="113"/>
      <c r="G37" s="113"/>
      <c r="H37" s="113" t="s">
        <v>87</v>
      </c>
      <c r="I37" s="113"/>
      <c r="J37" s="113"/>
      <c r="K37" s="113"/>
      <c r="L37" s="113"/>
      <c r="M37" s="113"/>
      <c r="N37" s="113"/>
    </row>
    <row r="38" spans="1:16" ht="19.5" customHeight="1">
      <c r="A38" s="113" t="s">
        <v>108</v>
      </c>
      <c r="B38" s="113"/>
      <c r="C38" s="113"/>
      <c r="D38" s="113"/>
      <c r="E38" s="113"/>
      <c r="F38" s="113"/>
      <c r="G38" s="113"/>
      <c r="H38" s="113" t="s">
        <v>88</v>
      </c>
      <c r="I38" s="113"/>
      <c r="J38" s="113"/>
      <c r="K38" s="113"/>
      <c r="L38" s="113"/>
      <c r="M38" s="113"/>
      <c r="N38" s="113"/>
    </row>
    <row r="39" spans="1:16" ht="19.5" customHeight="1">
      <c r="A39" s="113" t="s">
        <v>89</v>
      </c>
      <c r="B39" s="113"/>
      <c r="C39" s="113"/>
      <c r="D39" s="113"/>
      <c r="E39" s="113"/>
      <c r="F39" s="113"/>
      <c r="G39" s="113"/>
      <c r="H39" s="113" t="s">
        <v>93</v>
      </c>
      <c r="I39" s="113"/>
      <c r="J39" s="113"/>
      <c r="K39" s="113"/>
      <c r="L39" s="113"/>
      <c r="M39" s="113"/>
      <c r="N39" s="113"/>
    </row>
    <row r="40" spans="1:16" ht="19.5" customHeight="1">
      <c r="A40" s="113" t="s">
        <v>92</v>
      </c>
      <c r="B40" s="113"/>
      <c r="C40" s="113"/>
      <c r="D40" s="113"/>
      <c r="E40" s="113"/>
      <c r="F40" s="113"/>
      <c r="G40" s="113"/>
      <c r="H40" s="113" t="s">
        <v>90</v>
      </c>
      <c r="I40" s="113"/>
      <c r="J40" s="113"/>
      <c r="K40" s="113"/>
      <c r="L40" s="113"/>
      <c r="M40" s="113"/>
      <c r="N40" s="113"/>
    </row>
    <row r="41" spans="1:16" ht="19.5" customHeight="1">
      <c r="A41" s="113" t="s">
        <v>106</v>
      </c>
      <c r="B41" s="113"/>
      <c r="C41" s="113"/>
      <c r="D41" s="113"/>
      <c r="E41" s="113"/>
      <c r="F41" s="113"/>
      <c r="G41" s="113"/>
      <c r="H41" s="113" t="s">
        <v>91</v>
      </c>
      <c r="I41" s="113"/>
      <c r="J41" s="113"/>
      <c r="K41" s="113"/>
      <c r="L41" s="113"/>
      <c r="M41" s="113"/>
      <c r="N41" s="113"/>
    </row>
    <row r="42" spans="1:16" ht="19.5" customHeight="1">
      <c r="A42" s="123" t="s">
        <v>114</v>
      </c>
      <c r="B42" s="123"/>
      <c r="C42" s="123"/>
      <c r="D42" s="123"/>
      <c r="E42" s="123"/>
      <c r="F42" s="123"/>
      <c r="G42" s="123"/>
      <c r="H42" s="113" t="s">
        <v>105</v>
      </c>
      <c r="I42" s="113"/>
      <c r="J42" s="113"/>
      <c r="K42" s="113"/>
      <c r="L42" s="113"/>
      <c r="M42" s="113"/>
      <c r="N42" s="113"/>
    </row>
    <row r="43" spans="1:16" ht="19.5">
      <c r="A43" s="101" t="s">
        <v>110</v>
      </c>
      <c r="B43" s="101" t="s">
        <v>111</v>
      </c>
      <c r="C43" s="1" t="s">
        <v>112</v>
      </c>
      <c r="D43" s="101" t="s">
        <v>113</v>
      </c>
      <c r="H43" s="123" t="s">
        <v>116</v>
      </c>
      <c r="I43" s="113"/>
      <c r="J43" s="113"/>
      <c r="K43" s="113"/>
      <c r="L43" s="113"/>
      <c r="M43" s="113"/>
      <c r="N43" s="113"/>
    </row>
    <row r="46" spans="1:16" ht="23.25">
      <c r="A46" s="122"/>
      <c r="B46" s="122"/>
      <c r="C46" s="122"/>
      <c r="D46" s="122"/>
      <c r="E46" s="122"/>
      <c r="F46" s="122"/>
      <c r="G46" s="122"/>
    </row>
  </sheetData>
  <sheetProtection selectLockedCells="1"/>
  <mergeCells count="28">
    <mergeCell ref="A46:G46"/>
    <mergeCell ref="A42:G42"/>
    <mergeCell ref="B27:F27"/>
    <mergeCell ref="H43:N43"/>
    <mergeCell ref="G27:K27"/>
    <mergeCell ref="L27:P27"/>
    <mergeCell ref="H42:N42"/>
    <mergeCell ref="B26:P26"/>
    <mergeCell ref="A35:N35"/>
    <mergeCell ref="B3:D3"/>
    <mergeCell ref="E3:G3"/>
    <mergeCell ref="H3:J3"/>
    <mergeCell ref="B1:P1"/>
    <mergeCell ref="B2:P2"/>
    <mergeCell ref="K3:M3"/>
    <mergeCell ref="N3:P3"/>
    <mergeCell ref="A41:G41"/>
    <mergeCell ref="H36:N36"/>
    <mergeCell ref="H37:N37"/>
    <mergeCell ref="H38:N38"/>
    <mergeCell ref="H39:N39"/>
    <mergeCell ref="H40:N40"/>
    <mergeCell ref="H41:N41"/>
    <mergeCell ref="A40:G40"/>
    <mergeCell ref="A36:G36"/>
    <mergeCell ref="A37:G37"/>
    <mergeCell ref="A38:G38"/>
    <mergeCell ref="A39:G39"/>
  </mergeCells>
  <conditionalFormatting sqref="B5:B13 B15:B20">
    <cfRule type="cellIs" dxfId="51" priority="217" operator="equal">
      <formula>$B$22</formula>
    </cfRule>
  </conditionalFormatting>
  <conditionalFormatting sqref="C5:C20">
    <cfRule type="cellIs" dxfId="50" priority="218" operator="equal">
      <formula>$C$22</formula>
    </cfRule>
  </conditionalFormatting>
  <conditionalFormatting sqref="D5:D20">
    <cfRule type="cellIs" dxfId="49" priority="219" operator="equal">
      <formula>$D$22</formula>
    </cfRule>
  </conditionalFormatting>
  <conditionalFormatting sqref="E5:E20">
    <cfRule type="cellIs" dxfId="48" priority="220" operator="equal">
      <formula>$E$22</formula>
    </cfRule>
  </conditionalFormatting>
  <conditionalFormatting sqref="F5:F20">
    <cfRule type="cellIs" dxfId="47" priority="221" operator="equal">
      <formula>$F$22</formula>
    </cfRule>
  </conditionalFormatting>
  <conditionalFormatting sqref="G5:G20">
    <cfRule type="cellIs" dxfId="19" priority="222" operator="equal">
      <formula>$G$22</formula>
    </cfRule>
  </conditionalFormatting>
  <conditionalFormatting sqref="H5:H20">
    <cfRule type="cellIs" dxfId="46" priority="223" operator="equal">
      <formula>$H$22</formula>
    </cfRule>
  </conditionalFormatting>
  <conditionalFormatting sqref="I5:I20">
    <cfRule type="cellIs" dxfId="45" priority="224" operator="equal">
      <formula>$I$22</formula>
    </cfRule>
  </conditionalFormatting>
  <conditionalFormatting sqref="J5:J20">
    <cfRule type="cellIs" dxfId="44" priority="225" operator="equal">
      <formula>$J$22</formula>
    </cfRule>
  </conditionalFormatting>
  <conditionalFormatting sqref="K5:K20">
    <cfRule type="cellIs" dxfId="43" priority="226" operator="equal">
      <formula>$K$22</formula>
    </cfRule>
  </conditionalFormatting>
  <conditionalFormatting sqref="L5:L20">
    <cfRule type="cellIs" dxfId="42" priority="227" operator="equal">
      <formula>$L$22</formula>
    </cfRule>
  </conditionalFormatting>
  <conditionalFormatting sqref="M5:M20">
    <cfRule type="cellIs" dxfId="41" priority="228" operator="equal">
      <formula>$M$22</formula>
    </cfRule>
  </conditionalFormatting>
  <conditionalFormatting sqref="N5:N20">
    <cfRule type="cellIs" dxfId="40" priority="229" operator="equal">
      <formula>$N$22</formula>
    </cfRule>
  </conditionalFormatting>
  <conditionalFormatting sqref="O5:O20">
    <cfRule type="cellIs" dxfId="39" priority="230" operator="equal">
      <formula>$O$22</formula>
    </cfRule>
  </conditionalFormatting>
  <conditionalFormatting sqref="P5:P20">
    <cfRule type="cellIs" dxfId="38" priority="231" operator="equal">
      <formula>$P$22</formula>
    </cfRule>
  </conditionalFormatting>
  <conditionalFormatting sqref="C5">
    <cfRule type="cellIs" dxfId="37" priority="24" operator="equal">
      <formula>$B$22</formula>
    </cfRule>
  </conditionalFormatting>
  <conditionalFormatting sqref="D5">
    <cfRule type="cellIs" dxfId="36" priority="23" operator="equal">
      <formula>$B$22</formula>
    </cfRule>
  </conditionalFormatting>
  <conditionalFormatting sqref="O18">
    <cfRule type="cellIs" dxfId="35" priority="22" operator="equal">
      <formula>$N$22</formula>
    </cfRule>
  </conditionalFormatting>
  <conditionalFormatting sqref="P18">
    <cfRule type="cellIs" dxfId="34" priority="21" operator="equal">
      <formula>$N$22</formula>
    </cfRule>
  </conditionalFormatting>
  <conditionalFormatting sqref="P17">
    <cfRule type="cellIs" dxfId="33" priority="20" operator="equal">
      <formula>$N$22</formula>
    </cfRule>
  </conditionalFormatting>
  <conditionalFormatting sqref="O17">
    <cfRule type="cellIs" dxfId="32" priority="19" operator="equal">
      <formula>$N$22</formula>
    </cfRule>
  </conditionalFormatting>
  <conditionalFormatting sqref="B14">
    <cfRule type="cellIs" dxfId="31" priority="18" operator="equal">
      <formula>$C$22</formula>
    </cfRule>
  </conditionalFormatting>
  <conditionalFormatting sqref="D14">
    <cfRule type="cellIs" dxfId="30" priority="17" operator="equal">
      <formula>$C$22</formula>
    </cfRule>
  </conditionalFormatting>
  <conditionalFormatting sqref="B18">
    <cfRule type="cellIs" dxfId="29" priority="16" operator="equal">
      <formula>$C$22</formula>
    </cfRule>
  </conditionalFormatting>
  <conditionalFormatting sqref="D18">
    <cfRule type="cellIs" dxfId="28" priority="15" operator="equal">
      <formula>$C$22</formula>
    </cfRule>
  </conditionalFormatting>
  <conditionalFormatting sqref="C19">
    <cfRule type="cellIs" dxfId="27" priority="14" operator="equal">
      <formula>$B$22</formula>
    </cfRule>
  </conditionalFormatting>
  <conditionalFormatting sqref="D19">
    <cfRule type="cellIs" dxfId="26" priority="13" operator="equal">
      <formula>$B$22</formula>
    </cfRule>
  </conditionalFormatting>
  <conditionalFormatting sqref="D20">
    <cfRule type="cellIs" dxfId="25" priority="12" operator="equal">
      <formula>$B$22</formula>
    </cfRule>
  </conditionalFormatting>
  <conditionalFormatting sqref="C20">
    <cfRule type="cellIs" dxfId="24" priority="11" operator="equal">
      <formula>$B$22</formula>
    </cfRule>
  </conditionalFormatting>
  <conditionalFormatting sqref="H14">
    <cfRule type="cellIs" dxfId="18" priority="10" operator="equal">
      <formula>$J$22</formula>
    </cfRule>
  </conditionalFormatting>
  <conditionalFormatting sqref="I14">
    <cfRule type="cellIs" dxfId="17" priority="9" operator="equal">
      <formula>$J$22</formula>
    </cfRule>
  </conditionalFormatting>
  <conditionalFormatting sqref="I15">
    <cfRule type="cellIs" dxfId="16" priority="8" operator="equal">
      <formula>$H$22</formula>
    </cfRule>
  </conditionalFormatting>
  <conditionalFormatting sqref="J15">
    <cfRule type="cellIs" dxfId="15" priority="7" operator="equal">
      <formula>$H$22</formula>
    </cfRule>
  </conditionalFormatting>
  <conditionalFormatting sqref="K13">
    <cfRule type="cellIs" dxfId="14" priority="6" operator="equal">
      <formula>$L$22</formula>
    </cfRule>
  </conditionalFormatting>
  <conditionalFormatting sqref="M13">
    <cfRule type="cellIs" dxfId="11" priority="5" operator="equal">
      <formula>$L$22</formula>
    </cfRule>
  </conditionalFormatting>
  <conditionalFormatting sqref="K15">
    <cfRule type="cellIs" dxfId="9" priority="4" operator="equal">
      <formula>$L$22</formula>
    </cfRule>
  </conditionalFormatting>
  <conditionalFormatting sqref="M15">
    <cfRule type="cellIs" dxfId="6" priority="3" operator="equal">
      <formula>$L$22</formula>
    </cfRule>
  </conditionalFormatting>
  <conditionalFormatting sqref="O8">
    <cfRule type="cellIs" dxfId="3" priority="2" operator="equal">
      <formula>$N$22</formula>
    </cfRule>
  </conditionalFormatting>
  <conditionalFormatting sqref="P8">
    <cfRule type="cellIs" dxfId="1" priority="1" operator="equal">
      <formula>$N$22</formula>
    </cfRule>
  </conditionalFormatting>
  <pageMargins left="0.59055118110236227" right="0.59055118110236227" top="0.59055118110236227" bottom="0.59055118110236227" header="0.31496062992125984" footer="0.31496062992125984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8"/>
  <sheetViews>
    <sheetView workbookViewId="0">
      <selection activeCell="I23" sqref="I23"/>
    </sheetView>
  </sheetViews>
  <sheetFormatPr defaultRowHeight="15.75"/>
  <cols>
    <col min="1" max="1" width="4.5703125" style="18" customWidth="1"/>
    <col min="2" max="2" width="12.7109375" style="12" hidden="1" customWidth="1"/>
    <col min="3" max="3" width="24.28515625" style="12" customWidth="1"/>
    <col min="4" max="4" width="28.5703125" style="19" bestFit="1" customWidth="1"/>
    <col min="5" max="5" width="59.85546875" style="12" customWidth="1"/>
    <col min="6" max="6" width="4.7109375" style="12" customWidth="1"/>
    <col min="7" max="7" width="9.140625" style="12" customWidth="1"/>
    <col min="8" max="8" width="48.5703125" style="12" customWidth="1"/>
    <col min="9" max="9" width="34.42578125" style="12" customWidth="1"/>
    <col min="10" max="16384" width="9.140625" style="12"/>
  </cols>
  <sheetData>
    <row r="1" spans="1:5" ht="36" customHeight="1">
      <c r="A1" s="8"/>
      <c r="B1" s="130" t="s">
        <v>11</v>
      </c>
      <c r="C1" s="131"/>
      <c r="D1" s="10"/>
      <c r="E1" s="11"/>
    </row>
    <row r="2" spans="1:5">
      <c r="A2" s="8"/>
      <c r="B2" s="7" t="s">
        <v>9</v>
      </c>
      <c r="C2" s="13" t="s">
        <v>10</v>
      </c>
      <c r="D2" s="10"/>
      <c r="E2" s="11"/>
    </row>
    <row r="3" spans="1:5">
      <c r="A3" s="8">
        <v>1</v>
      </c>
      <c r="B3" s="30">
        <f>MIN(Planilha1!B5:B20)</f>
        <v>4.34</v>
      </c>
      <c r="C3" s="30">
        <f>MAX(Planilha1!B5:B20)</f>
        <v>4.6900000000000004</v>
      </c>
      <c r="D3" s="32" t="s">
        <v>12</v>
      </c>
      <c r="E3" s="3"/>
    </row>
    <row r="4" spans="1:5">
      <c r="A4" s="8">
        <v>2</v>
      </c>
      <c r="B4" s="30">
        <f>MIN(Planilha1!C5:C20)</f>
        <v>4.34</v>
      </c>
      <c r="C4" s="30">
        <f>MAX(Planilha1!C5:C20)</f>
        <v>4.6900000000000004</v>
      </c>
      <c r="D4" s="32" t="s">
        <v>13</v>
      </c>
      <c r="E4" s="3"/>
    </row>
    <row r="5" spans="1:5">
      <c r="A5" s="8">
        <v>3</v>
      </c>
      <c r="B5" s="30">
        <f>MIN(Planilha1!D5:D20)</f>
        <v>4.34</v>
      </c>
      <c r="C5" s="30">
        <f>MAX(Planilha1!D5:D20)</f>
        <v>4.6900000000000004</v>
      </c>
      <c r="D5" s="32" t="s">
        <v>14</v>
      </c>
      <c r="E5" s="3"/>
    </row>
    <row r="6" spans="1:5">
      <c r="A6" s="8">
        <v>4</v>
      </c>
      <c r="B6" s="4">
        <f>MIN(Planilha1!E5:E20)</f>
        <v>5.79</v>
      </c>
      <c r="C6" s="4">
        <f>MAX(Planilha1!E5:E20)</f>
        <v>6.24</v>
      </c>
      <c r="D6" s="10" t="s">
        <v>68</v>
      </c>
      <c r="E6" s="3"/>
    </row>
    <row r="7" spans="1:5">
      <c r="A7" s="8">
        <v>5</v>
      </c>
      <c r="B7" s="4">
        <f>MIN(Planilha1!F5:F20)</f>
        <v>5.79</v>
      </c>
      <c r="C7" s="4">
        <f>MAX(Planilha1!F5:F20)</f>
        <v>6.24</v>
      </c>
      <c r="D7" s="10" t="s">
        <v>69</v>
      </c>
      <c r="E7" s="3"/>
    </row>
    <row r="8" spans="1:5">
      <c r="A8" s="8">
        <v>6</v>
      </c>
      <c r="B8" s="4">
        <f>MIN(Planilha1!G5:G20)</f>
        <v>5.79</v>
      </c>
      <c r="C8" s="4">
        <f>MAX(Planilha1!G5:G20)</f>
        <v>6.24</v>
      </c>
      <c r="D8" s="10" t="s">
        <v>70</v>
      </c>
      <c r="E8" s="3"/>
    </row>
    <row r="9" spans="1:5">
      <c r="A9" s="8">
        <v>7</v>
      </c>
      <c r="B9" s="30">
        <f>MIN(Planilha1!H5:H20)</f>
        <v>5.89</v>
      </c>
      <c r="C9" s="30">
        <f>MAX(Planilha1!H5:H20)</f>
        <v>6.57</v>
      </c>
      <c r="D9" s="32" t="s">
        <v>15</v>
      </c>
      <c r="E9" s="3"/>
    </row>
    <row r="10" spans="1:5">
      <c r="A10" s="8">
        <v>8</v>
      </c>
      <c r="B10" s="30">
        <f>MIN(Planilha1!I5:I20)</f>
        <v>5.89</v>
      </c>
      <c r="C10" s="30">
        <f>MAX(Planilha1!I5:I20)</f>
        <v>6.57</v>
      </c>
      <c r="D10" s="32" t="s">
        <v>16</v>
      </c>
      <c r="E10" s="3"/>
    </row>
    <row r="11" spans="1:5">
      <c r="A11" s="8">
        <v>9</v>
      </c>
      <c r="B11" s="30">
        <f>MIN(Planilha1!J5:J20)</f>
        <v>5.89</v>
      </c>
      <c r="C11" s="30">
        <f>MAX(Planilha1!J5:J20)</f>
        <v>6.57</v>
      </c>
      <c r="D11" s="33" t="s">
        <v>17</v>
      </c>
      <c r="E11" s="3"/>
    </row>
    <row r="12" spans="1:5">
      <c r="A12" s="8">
        <v>10</v>
      </c>
      <c r="B12" s="31">
        <f>MIN(Planilha1!K5:K20)</f>
        <v>5.69</v>
      </c>
      <c r="C12" s="31">
        <f>MAX(Planilha1!K5:K20)</f>
        <v>5.99</v>
      </c>
      <c r="D12" s="10" t="s">
        <v>71</v>
      </c>
      <c r="E12" s="3"/>
    </row>
    <row r="13" spans="1:5">
      <c r="A13" s="8">
        <v>11</v>
      </c>
      <c r="B13" s="31">
        <f>MIN(Planilha1!L5:L20)</f>
        <v>5.69</v>
      </c>
      <c r="C13" s="31">
        <f>MAX(Planilha1!L5:L20)</f>
        <v>5.99</v>
      </c>
      <c r="D13" s="10" t="s">
        <v>72</v>
      </c>
      <c r="E13" s="3"/>
    </row>
    <row r="14" spans="1:5">
      <c r="A14" s="8">
        <v>12</v>
      </c>
      <c r="B14" s="31">
        <f>MIN(Planilha1!M5:M20)</f>
        <v>5.69</v>
      </c>
      <c r="C14" s="31">
        <f>MAX(Planilha1!M5:M20)</f>
        <v>6.14</v>
      </c>
      <c r="D14" s="10" t="s">
        <v>73</v>
      </c>
      <c r="E14" s="3"/>
    </row>
    <row r="15" spans="1:5">
      <c r="A15" s="8">
        <v>13</v>
      </c>
      <c r="B15" s="34">
        <f>MIN(Planilha1!N5:N20)</f>
        <v>5.69</v>
      </c>
      <c r="C15" s="34">
        <f>MAX(Planilha1!N5:N20)</f>
        <v>6.19</v>
      </c>
      <c r="D15" s="32" t="s">
        <v>74</v>
      </c>
      <c r="E15" s="3"/>
    </row>
    <row r="16" spans="1:5">
      <c r="A16" s="8">
        <v>14</v>
      </c>
      <c r="B16" s="34">
        <f>MIN(Planilha1!O5:O20)</f>
        <v>5.69</v>
      </c>
      <c r="C16" s="34">
        <f>MAX(Planilha1!O5:O20)</f>
        <v>6.19</v>
      </c>
      <c r="D16" s="32" t="s">
        <v>75</v>
      </c>
      <c r="E16" s="3"/>
    </row>
    <row r="17" spans="1:8">
      <c r="A17" s="8">
        <v>15</v>
      </c>
      <c r="B17" s="34">
        <f>MIN(Planilha1!P5:P20)</f>
        <v>5.69</v>
      </c>
      <c r="C17" s="34">
        <f>MAX(Planilha1!P5:P20)</f>
        <v>6.19</v>
      </c>
      <c r="D17" s="33" t="s">
        <v>76</v>
      </c>
      <c r="E17" s="3"/>
    </row>
    <row r="18" spans="1:8">
      <c r="A18" s="8"/>
      <c r="B18" s="133" t="s">
        <v>18</v>
      </c>
      <c r="C18" s="134"/>
      <c r="D18" s="135"/>
      <c r="E18" s="3"/>
    </row>
    <row r="20" spans="1:8" ht="39">
      <c r="A20" s="14"/>
      <c r="B20" s="136" t="s">
        <v>52</v>
      </c>
      <c r="C20" s="136"/>
      <c r="D20" s="136"/>
      <c r="E20" s="136"/>
      <c r="F20" s="14"/>
    </row>
    <row r="21" spans="1:8">
      <c r="A21" s="9"/>
      <c r="B21" s="130" t="s">
        <v>40</v>
      </c>
      <c r="C21" s="130"/>
      <c r="D21" s="9" t="s">
        <v>41</v>
      </c>
      <c r="E21" s="9" t="s">
        <v>42</v>
      </c>
      <c r="F21" s="15"/>
    </row>
    <row r="22" spans="1:8" ht="31.5">
      <c r="A22" s="8">
        <v>1</v>
      </c>
      <c r="B22" s="132" t="s">
        <v>43</v>
      </c>
      <c r="C22" s="132"/>
      <c r="D22" s="5">
        <v>83488882002408</v>
      </c>
      <c r="E22" s="6" t="s">
        <v>30</v>
      </c>
      <c r="F22" s="15"/>
    </row>
    <row r="23" spans="1:8" ht="31.5">
      <c r="A23" s="8">
        <v>2</v>
      </c>
      <c r="B23" s="132" t="s">
        <v>44</v>
      </c>
      <c r="C23" s="132"/>
      <c r="D23" s="5">
        <v>2307157000190</v>
      </c>
      <c r="E23" s="6" t="s">
        <v>31</v>
      </c>
      <c r="F23" s="15"/>
      <c r="H23" s="5"/>
    </row>
    <row r="24" spans="1:8" ht="31.5">
      <c r="A24" s="8">
        <v>3</v>
      </c>
      <c r="B24" s="132" t="s">
        <v>123</v>
      </c>
      <c r="C24" s="132"/>
      <c r="D24" s="5">
        <v>83110726000376</v>
      </c>
      <c r="E24" s="6" t="s">
        <v>124</v>
      </c>
      <c r="F24" s="15"/>
      <c r="H24" s="6"/>
    </row>
    <row r="25" spans="1:8" ht="31.5">
      <c r="A25" s="8">
        <v>4</v>
      </c>
      <c r="B25" s="132" t="s">
        <v>45</v>
      </c>
      <c r="C25" s="132"/>
      <c r="D25" s="5">
        <v>6072072000120</v>
      </c>
      <c r="E25" s="6" t="s">
        <v>32</v>
      </c>
      <c r="F25" s="15"/>
    </row>
    <row r="26" spans="1:8" ht="31.5">
      <c r="A26" s="8">
        <v>5</v>
      </c>
      <c r="B26" s="132" t="s">
        <v>122</v>
      </c>
      <c r="C26" s="132"/>
      <c r="D26" s="5">
        <v>1757387000198</v>
      </c>
      <c r="E26" s="6" t="s">
        <v>128</v>
      </c>
      <c r="F26" s="15"/>
    </row>
    <row r="27" spans="1:8" ht="31.5">
      <c r="A27" s="8">
        <v>6</v>
      </c>
      <c r="B27" s="132" t="s">
        <v>49</v>
      </c>
      <c r="C27" s="132"/>
      <c r="D27" s="5">
        <v>79245585000160</v>
      </c>
      <c r="E27" s="6" t="s">
        <v>126</v>
      </c>
      <c r="F27" s="15"/>
    </row>
    <row r="28" spans="1:8" ht="31.5">
      <c r="A28" s="8">
        <v>7</v>
      </c>
      <c r="B28" s="132" t="s">
        <v>121</v>
      </c>
      <c r="C28" s="132"/>
      <c r="D28" s="5">
        <v>15181268000144</v>
      </c>
      <c r="E28" s="6" t="s">
        <v>118</v>
      </c>
      <c r="F28" s="15"/>
    </row>
    <row r="29" spans="1:8" ht="31.5">
      <c r="A29" s="8">
        <v>8</v>
      </c>
      <c r="B29" s="132" t="s">
        <v>129</v>
      </c>
      <c r="C29" s="132"/>
      <c r="D29" s="5">
        <v>26641717000106</v>
      </c>
      <c r="E29" s="6" t="s">
        <v>130</v>
      </c>
      <c r="F29" s="15"/>
    </row>
    <row r="30" spans="1:8" ht="31.5">
      <c r="A30" s="8">
        <v>9</v>
      </c>
      <c r="B30" s="132" t="s">
        <v>46</v>
      </c>
      <c r="C30" s="132"/>
      <c r="D30" s="5">
        <v>26070697000160</v>
      </c>
      <c r="E30" s="6" t="s">
        <v>33</v>
      </c>
      <c r="F30" s="15"/>
    </row>
    <row r="31" spans="1:8" ht="31.5">
      <c r="A31" s="8">
        <v>10</v>
      </c>
      <c r="B31" s="132" t="s">
        <v>47</v>
      </c>
      <c r="C31" s="132"/>
      <c r="D31" s="5">
        <v>75345918000171</v>
      </c>
      <c r="E31" s="6" t="s">
        <v>34</v>
      </c>
      <c r="F31" s="15"/>
    </row>
    <row r="32" spans="1:8" ht="31.5">
      <c r="A32" s="8">
        <v>11</v>
      </c>
      <c r="B32" s="132" t="s">
        <v>48</v>
      </c>
      <c r="C32" s="132"/>
      <c r="D32" s="5">
        <v>76861897000100</v>
      </c>
      <c r="E32" s="6" t="s">
        <v>35</v>
      </c>
      <c r="F32" s="15"/>
    </row>
    <row r="33" spans="1:11" ht="31.5">
      <c r="A33" s="8">
        <v>12</v>
      </c>
      <c r="B33" s="132" t="s">
        <v>119</v>
      </c>
      <c r="C33" s="132"/>
      <c r="D33" s="5">
        <v>2843765000119</v>
      </c>
      <c r="E33" s="6" t="s">
        <v>127</v>
      </c>
      <c r="F33" s="15"/>
      <c r="K33" s="5"/>
    </row>
    <row r="34" spans="1:11" ht="31.5">
      <c r="A34" s="8">
        <v>13</v>
      </c>
      <c r="B34" s="132" t="s">
        <v>50</v>
      </c>
      <c r="C34" s="132"/>
      <c r="D34" s="5">
        <v>2387311000180</v>
      </c>
      <c r="E34" s="6" t="s">
        <v>36</v>
      </c>
      <c r="F34" s="15"/>
      <c r="H34" s="5"/>
    </row>
    <row r="35" spans="1:11" ht="31.5">
      <c r="A35" s="8">
        <v>14</v>
      </c>
      <c r="B35" s="132" t="s">
        <v>51</v>
      </c>
      <c r="C35" s="132"/>
      <c r="D35" s="5">
        <v>83110726000104</v>
      </c>
      <c r="E35" s="6" t="s">
        <v>37</v>
      </c>
      <c r="F35" s="15"/>
    </row>
    <row r="36" spans="1:11" ht="31.5">
      <c r="A36" s="8">
        <v>15</v>
      </c>
      <c r="C36" s="102" t="s">
        <v>51</v>
      </c>
      <c r="D36" s="5">
        <v>83110726000295</v>
      </c>
      <c r="E36" s="6" t="s">
        <v>125</v>
      </c>
      <c r="F36" s="15"/>
    </row>
    <row r="37" spans="1:11" ht="31.5" customHeight="1">
      <c r="A37" s="8">
        <v>16</v>
      </c>
      <c r="B37" s="15"/>
      <c r="C37" s="103" t="s">
        <v>120</v>
      </c>
      <c r="D37" s="5">
        <v>84044122000170</v>
      </c>
      <c r="E37" s="6" t="s">
        <v>131</v>
      </c>
      <c r="F37" s="15"/>
    </row>
    <row r="38" spans="1:11">
      <c r="A38" s="16"/>
      <c r="B38" s="15"/>
      <c r="C38" s="15"/>
      <c r="D38" s="17"/>
      <c r="E38" s="15"/>
      <c r="F38" s="15"/>
    </row>
  </sheetData>
  <mergeCells count="18">
    <mergeCell ref="B35:C35"/>
    <mergeCell ref="B18:D18"/>
    <mergeCell ref="B20:E20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:C1"/>
    <mergeCell ref="B21:C21"/>
    <mergeCell ref="B22:C22"/>
    <mergeCell ref="B23:C23"/>
    <mergeCell ref="B34:C34"/>
  </mergeCells>
  <pageMargins left="0.511811024" right="0.511811024" top="0.78740157499999996" bottom="0.78740157499999996" header="0.31496062000000002" footer="0.31496062000000002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Cálculo Percentual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Atendente PROCON</dc:creator>
  <cp:lastModifiedBy>procon01</cp:lastModifiedBy>
  <cp:lastPrinted>2024-01-23T11:09:46Z</cp:lastPrinted>
  <dcterms:created xsi:type="dcterms:W3CDTF">2019-05-07T12:46:20Z</dcterms:created>
  <dcterms:modified xsi:type="dcterms:W3CDTF">2024-04-24T19:42:53Z</dcterms:modified>
</cp:coreProperties>
</file>